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내역!$A$12:$O$627</definedName>
    <definedName name="_xlnm.Print_Area" localSheetId="1">내역!$A$1:$O$727</definedName>
    <definedName name="_xlnm.Print_Area" localSheetId="0">총괄!$A$1:$P$17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 l="1"/>
  <c r="O14" i="3"/>
  <c r="O16" i="3" s="1"/>
  <c r="O15" i="3"/>
  <c r="O12" i="3"/>
  <c r="K16" i="3" l="1"/>
  <c r="K15" i="3"/>
  <c r="K14" i="3"/>
  <c r="K13" i="3"/>
  <c r="K12" i="3"/>
  <c r="N627" i="2" l="1"/>
  <c r="N625" i="2" l="1"/>
  <c r="N626" i="2" l="1"/>
  <c r="N622" i="2"/>
  <c r="N603" i="2" l="1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3" i="2"/>
  <c r="N624" i="2"/>
  <c r="N602" i="2" l="1"/>
  <c r="N601" i="2" l="1"/>
  <c r="N592" i="2" l="1"/>
  <c r="N600" i="2" l="1"/>
  <c r="N599" i="2"/>
  <c r="N598" i="2"/>
  <c r="N597" i="2"/>
  <c r="N596" i="2"/>
  <c r="N595" i="2"/>
  <c r="N594" i="2"/>
  <c r="N593" i="2"/>
  <c r="N591" i="2"/>
  <c r="N590" i="2"/>
  <c r="N589" i="2"/>
  <c r="N588" i="2"/>
  <c r="N587" i="2"/>
  <c r="N586" i="2"/>
  <c r="N585" i="2"/>
  <c r="N584" i="2"/>
  <c r="N583" i="2"/>
  <c r="N582" i="2"/>
  <c r="N579" i="2"/>
  <c r="N581" i="2"/>
  <c r="J15" i="3" l="1"/>
  <c r="J14" i="3"/>
  <c r="J13" i="3"/>
  <c r="J12" i="3"/>
  <c r="J16" i="3" l="1"/>
  <c r="N574" i="2"/>
  <c r="N578" i="2" l="1"/>
  <c r="N576" i="2"/>
  <c r="N568" i="2" l="1"/>
  <c r="N575" i="2" l="1"/>
  <c r="N577" i="2"/>
  <c r="N580" i="2"/>
  <c r="N570" i="2"/>
  <c r="N571" i="2"/>
  <c r="N572" i="2"/>
  <c r="N573" i="2"/>
  <c r="N566" i="2"/>
  <c r="N567" i="2"/>
  <c r="N565" i="2"/>
  <c r="N569" i="2" l="1"/>
  <c r="N533" i="2" l="1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I15" i="3" l="1"/>
  <c r="I14" i="3"/>
  <c r="I13" i="3"/>
  <c r="I12" i="3"/>
  <c r="I16" i="3" l="1"/>
  <c r="N529" i="2"/>
  <c r="N530" i="2"/>
  <c r="N531" i="2"/>
  <c r="N532" i="2"/>
  <c r="N528" i="2" l="1"/>
  <c r="N527" i="2" l="1"/>
  <c r="N523" i="2"/>
  <c r="N518" i="2"/>
  <c r="N517" i="2"/>
  <c r="N457" i="2" l="1"/>
  <c r="N524" i="2" l="1"/>
  <c r="N525" i="2"/>
  <c r="N526" i="2"/>
  <c r="N520" i="2"/>
  <c r="N521" i="2"/>
  <c r="N522" i="2"/>
  <c r="N510" i="2"/>
  <c r="N511" i="2"/>
  <c r="N512" i="2"/>
  <c r="N513" i="2"/>
  <c r="N514" i="2"/>
  <c r="N515" i="2"/>
  <c r="N516" i="2"/>
  <c r="N503" i="2"/>
  <c r="N504" i="2"/>
  <c r="N505" i="2"/>
  <c r="N499" i="2"/>
  <c r="N498" i="2"/>
  <c r="N497" i="2"/>
  <c r="N496" i="2"/>
  <c r="N495" i="2"/>
  <c r="N494" i="2"/>
  <c r="N493" i="2"/>
  <c r="N492" i="2"/>
  <c r="N490" i="2"/>
  <c r="N489" i="2"/>
  <c r="N488" i="2"/>
  <c r="N487" i="2"/>
  <c r="N486" i="2"/>
  <c r="N485" i="2"/>
  <c r="N484" i="2"/>
  <c r="N480" i="2"/>
  <c r="N479" i="2"/>
  <c r="N477" i="2"/>
  <c r="N475" i="2"/>
  <c r="N469" i="2"/>
  <c r="N472" i="2"/>
  <c r="N464" i="2"/>
  <c r="N468" i="2"/>
  <c r="N476" i="2"/>
  <c r="N474" i="2"/>
  <c r="N473" i="2"/>
  <c r="N471" i="2"/>
  <c r="N470" i="2"/>
  <c r="N467" i="2"/>
  <c r="N461" i="2"/>
  <c r="N451" i="2"/>
  <c r="N509" i="2" l="1"/>
  <c r="N483" i="2"/>
  <c r="N482" i="2"/>
  <c r="N481" i="2"/>
  <c r="N465" i="2"/>
  <c r="N447" i="2"/>
  <c r="N446" i="2"/>
  <c r="N519" i="2"/>
  <c r="N508" i="2"/>
  <c r="N478" i="2"/>
  <c r="N450" i="2"/>
  <c r="N507" i="2"/>
  <c r="N506" i="2"/>
  <c r="N502" i="2"/>
  <c r="N501" i="2"/>
  <c r="N500" i="2"/>
  <c r="N491" i="2"/>
  <c r="N466" i="2"/>
  <c r="N454" i="2"/>
  <c r="N453" i="2"/>
  <c r="N445" i="2"/>
  <c r="N444" i="2"/>
  <c r="N437" i="2"/>
  <c r="N438" i="2"/>
  <c r="N439" i="2"/>
  <c r="N440" i="2"/>
  <c r="N441" i="2"/>
  <c r="N442" i="2"/>
  <c r="N443" i="2"/>
  <c r="N463" i="2"/>
  <c r="N462" i="2"/>
  <c r="N460" i="2"/>
  <c r="N459" i="2"/>
  <c r="N458" i="2"/>
  <c r="N456" i="2"/>
  <c r="N455" i="2"/>
  <c r="N452" i="2"/>
  <c r="N449" i="2"/>
  <c r="N448" i="2"/>
  <c r="N419" i="2"/>
  <c r="N420" i="2"/>
  <c r="N418" i="2"/>
  <c r="N406" i="2"/>
  <c r="N399" i="2"/>
  <c r="N405" i="2" l="1"/>
  <c r="N400" i="2"/>
  <c r="N398" i="2"/>
  <c r="N391" i="2"/>
  <c r="N390" i="2"/>
  <c r="N382" i="2"/>
  <c r="N381" i="2"/>
  <c r="N377" i="2"/>
  <c r="N366" i="2"/>
  <c r="N423" i="2"/>
  <c r="N422" i="2"/>
  <c r="N412" i="2"/>
  <c r="N404" i="2"/>
  <c r="N403" i="2"/>
  <c r="N402" i="2"/>
  <c r="N393" i="2" l="1"/>
  <c r="N431" i="2"/>
  <c r="N424" i="2"/>
  <c r="N436" i="2" l="1"/>
  <c r="N435" i="2"/>
  <c r="N434" i="2"/>
  <c r="N433" i="2"/>
  <c r="N432" i="2"/>
  <c r="N430" i="2"/>
  <c r="N429" i="2"/>
  <c r="N428" i="2"/>
  <c r="N427" i="2"/>
  <c r="N426" i="2"/>
  <c r="N425" i="2"/>
  <c r="N416" i="2" l="1"/>
  <c r="N415" i="2"/>
  <c r="N414" i="2"/>
  <c r="N413" i="2"/>
  <c r="N411" i="2"/>
  <c r="N408" i="2"/>
  <c r="N396" i="2"/>
  <c r="N421" i="2" l="1"/>
  <c r="N417" i="2"/>
  <c r="N395" i="2"/>
  <c r="N394" i="2"/>
  <c r="N389" i="2"/>
  <c r="N410" i="2" l="1"/>
  <c r="N407" i="2"/>
  <c r="N409" i="2"/>
  <c r="N397" i="2"/>
  <c r="N387" i="2" l="1"/>
  <c r="N386" i="2"/>
  <c r="N384" i="2"/>
  <c r="N379" i="2"/>
  <c r="N401" i="2" l="1"/>
  <c r="N368" i="2" l="1"/>
  <c r="N392" i="2" l="1"/>
  <c r="N388" i="2"/>
  <c r="N385" i="2"/>
  <c r="N383" i="2"/>
  <c r="N380" i="2"/>
  <c r="N375" i="2"/>
  <c r="N376" i="2" l="1"/>
  <c r="N378" i="2"/>
  <c r="N357" i="2"/>
  <c r="N356" i="2"/>
  <c r="N374" i="2" l="1"/>
  <c r="N373" i="2"/>
  <c r="N372" i="2"/>
  <c r="N371" i="2"/>
  <c r="N370" i="2"/>
  <c r="N365" i="2"/>
  <c r="N364" i="2"/>
  <c r="N363" i="2"/>
  <c r="N362" i="2"/>
  <c r="N361" i="2"/>
  <c r="N360" i="2"/>
  <c r="N359" i="2"/>
  <c r="N358" i="2"/>
  <c r="N355" i="2"/>
  <c r="N354" i="2"/>
  <c r="N347" i="2"/>
  <c r="N369" i="2" l="1"/>
  <c r="N346" i="2"/>
  <c r="N345" i="2"/>
  <c r="N367" i="2"/>
  <c r="N348" i="2"/>
  <c r="N353" i="2"/>
  <c r="N352" i="2"/>
  <c r="N351" i="2"/>
  <c r="N350" i="2"/>
  <c r="N349" i="2" l="1"/>
  <c r="N341" i="2" l="1"/>
  <c r="N342" i="2" l="1"/>
  <c r="N339" i="2"/>
  <c r="N338" i="2"/>
  <c r="N331" i="2"/>
  <c r="N344" i="2"/>
  <c r="N343" i="2"/>
  <c r="N340" i="2"/>
  <c r="N336" i="2"/>
  <c r="N335" i="2"/>
  <c r="N334" i="2"/>
  <c r="N333" i="2"/>
  <c r="N332" i="2"/>
  <c r="N330" i="2"/>
  <c r="N328" i="2"/>
  <c r="H15" i="3" l="1"/>
  <c r="H14" i="3"/>
  <c r="H13" i="3"/>
  <c r="H12" i="3"/>
  <c r="N329" i="2"/>
  <c r="N337" i="2"/>
  <c r="N327" i="2"/>
  <c r="N325" i="2"/>
  <c r="N324" i="2"/>
  <c r="N321" i="2"/>
  <c r="N323" i="2"/>
  <c r="N320" i="2"/>
  <c r="H16" i="3" l="1"/>
  <c r="N315" i="2"/>
  <c r="N322" i="2" l="1"/>
  <c r="N326" i="2"/>
  <c r="N311" i="2"/>
  <c r="N307" i="2" l="1"/>
  <c r="N308" i="2"/>
  <c r="N312" i="2"/>
  <c r="N313" i="2"/>
  <c r="N318" i="2"/>
  <c r="N319" i="2"/>
  <c r="N314" i="2"/>
  <c r="N310" i="2"/>
  <c r="N316" i="2"/>
  <c r="N317" i="2"/>
  <c r="N309" i="2" l="1"/>
  <c r="N297" i="2"/>
  <c r="N303" i="2"/>
  <c r="N300" i="2"/>
  <c r="N301" i="2" l="1"/>
  <c r="N302" i="2"/>
  <c r="N304" i="2"/>
  <c r="N305" i="2"/>
  <c r="N306" i="2"/>
  <c r="N299" i="2"/>
  <c r="N296" i="2" l="1"/>
  <c r="N298" i="2" l="1"/>
  <c r="N292" i="2"/>
  <c r="N293" i="2"/>
  <c r="N294" i="2"/>
  <c r="N295" i="2"/>
  <c r="N288" i="2" l="1"/>
  <c r="N282" i="2"/>
  <c r="N279" i="2" l="1"/>
  <c r="N280" i="2"/>
  <c r="N281" i="2"/>
  <c r="N283" i="2"/>
  <c r="N284" i="2"/>
  <c r="N285" i="2"/>
  <c r="N286" i="2"/>
  <c r="N287" i="2"/>
  <c r="N289" i="2"/>
  <c r="N290" i="2"/>
  <c r="N291" i="2"/>
  <c r="N276" i="2" l="1"/>
  <c r="N277" i="2" l="1"/>
  <c r="N278" i="2"/>
  <c r="N275" i="2"/>
  <c r="N274" i="2"/>
  <c r="N273" i="2"/>
  <c r="F15" i="3" l="1"/>
  <c r="F14" i="3"/>
  <c r="F13" i="3"/>
  <c r="F12" i="3"/>
  <c r="G15" i="3" l="1"/>
  <c r="G14" i="3"/>
  <c r="G13" i="3"/>
  <c r="G12" i="3"/>
  <c r="G16" i="3" l="1"/>
  <c r="N272" i="2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C14" i="3"/>
  <c r="C13" i="3"/>
  <c r="C12" i="3"/>
  <c r="O7" i="3"/>
  <c r="O6" i="3"/>
  <c r="G8" i="3"/>
  <c r="G7" i="3"/>
  <c r="G6" i="3"/>
  <c r="G5" i="3"/>
  <c r="C9" i="3"/>
  <c r="C8" i="3"/>
  <c r="C7" i="3"/>
  <c r="C6" i="3"/>
  <c r="C5" i="3"/>
  <c r="F5" i="2" l="1"/>
  <c r="C16" i="3"/>
  <c r="D5" i="3"/>
  <c r="H6" i="3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<sst xmlns="http://schemas.openxmlformats.org/spreadsheetml/2006/main" count="6254" uniqueCount="2252">
  <si>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</si>
  <si>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</si>
  <si>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</si>
  <si>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</si>
  <si>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</si>
  <si>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</si>
  <si>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</si>
  <si>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</si>
  <si>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</si>
  <si>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</si>
  <si>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</si>
  <si>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</si>
  <si>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</si>
  <si>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</si>
  <si>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</si>
  <si>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</si>
  <si>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</si>
  <si>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</si>
  <si>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</si>
  <si>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</si>
  <si>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</si>
  <si>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</si>
  <si>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</si>
  <si>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</si>
  <si>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</si>
  <si>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</si>
  <si>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</si>
  <si>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</si>
  <si>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</si>
  <si>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</si>
  <si>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</si>
  <si>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</si>
  <si>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</si>
  <si>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</si>
  <si>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</si>
  <si>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</si>
  <si>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</si>
  <si>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</si>
  <si>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</si>
  <si>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</si>
  <si>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</si>
  <si>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</si>
  <si>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</si>
  <si>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</si>
  <si>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</si>
  <si>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</si>
  <si>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</si>
  <si>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</si>
  <si>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</si>
  <si>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</si>
  <si>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</si>
  <si>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</si>
  <si>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</si>
  <si>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</si>
  <si>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</si>
  <si>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</si>
  <si>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</si>
  <si>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</si>
  <si>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</si>
  <si>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</si>
  <si>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</si>
  <si>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</si>
  <si>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</si>
  <si>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</si>
  <si>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</si>
  <si>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</si>
  <si>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</si>
  <si>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</si>
  <si>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</si>
  <si>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</si>
  <si>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</si>
  <si>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</si>
  <si>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</si>
  <si>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</si>
  <si>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</si>
  <si>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</si>
  <si>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</si>
  <si>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</si>
  <si>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</si>
  <si>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</si>
  <si>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</si>
  <si>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</si>
  <si>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</si>
  <si>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</si>
  <si>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</si>
  <si>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</si>
  <si>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</si>
  <si>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</si>
  <si>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</si>
  <si>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</si>
  <si>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</si>
  <si>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</si>
  <si>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</si>
  <si>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</si>
  <si>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</si>
  <si>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</si>
  <si>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</si>
  <si>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</si>
  <si>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</si>
  <si>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</si>
  <si>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</si>
  <si>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</si>
  <si>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</si>
  <si>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</si>
  <si>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</si>
  <si>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</si>
  <si>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</si>
  <si>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</si>
  <si>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</si>
  <si>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</si>
  <si>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</si>
  <si>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</si>
  <si>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</si>
  <si>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</si>
  <si>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</si>
  <si>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</si>
  <si>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</si>
  <si>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</si>
  <si>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</si>
  <si>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</si>
  <si>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</si>
  <si>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</si>
  <si>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</si>
  <si>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</si>
  <si>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</si>
  <si>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</si>
  <si>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</si>
  <si>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</si>
  <si>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</si>
  <si>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</si>
  <si>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</si>
  <si>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</si>
  <si>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</si>
  <si>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</si>
  <si>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</si>
  <si>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</si>
  <si>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</si>
  <si>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</si>
  <si>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</si>
  <si>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</si>
  <si>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</si>
  <si>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</si>
  <si>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</si>
  <si>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</si>
  <si>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</si>
  <si>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</si>
  <si>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</si>
  <si>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</si>
  <si>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</si>
  <si>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</si>
  <si>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</si>
  <si>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</si>
  <si>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</si>
  <si>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</si>
  <si>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</si>
  <si>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</si>
  <si>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</si>
  <si>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</si>
  <si>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</si>
  <si>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</si>
  <si>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</si>
  <si>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</si>
  <si>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</si>
  <si>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</si>
  <si>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</si>
  <si>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</si>
  <si>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</si>
  <si>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</si>
  <si>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</si>
  <si>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</si>
  <si>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</si>
  <si>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</si>
  <si>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</si>
  <si>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</si>
  <si>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</si>
  <si>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</si>
  <si>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</si>
  <si>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</si>
  <si>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</si>
  <si>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</si>
  <si>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</si>
  <si>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</si>
  <si>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</si>
  <si>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</si>
  <si>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</si>
  <si>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</si>
  <si>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</si>
  <si>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</si>
  <si>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</si>
  <si>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</si>
  <si>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</si>
  <si>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</si>
  <si>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</si>
  <si>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</si>
  <si>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</si>
  <si>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</si>
  <si>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</si>
  <si>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</si>
  <si>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</si>
  <si>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</si>
  <si>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</si>
  <si>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</si>
  <si>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</si>
  <si>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</si>
  <si>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</si>
  <si>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</si>
  <si>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</si>
  <si>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</si>
  <si>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</si>
  <si>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</si>
  <si>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</si>
  <si>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</si>
  <si>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</si>
  <si>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</si>
  <si>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</si>
  <si>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</si>
  <si>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</si>
  <si>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</si>
  <si>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</si>
  <si>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</si>
  <si>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</si>
  <si>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</si>
  <si>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</si>
  <si>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</si>
  <si>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</si>
  <si>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</si>
  <si>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</si>
  <si>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</si>
  <si>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</si>
  <si>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</si>
  <si>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</si>
  <si>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</si>
  <si>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</si>
  <si>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</si>
  <si>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</si>
  <si>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</si>
  <si>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</si>
  <si>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</si>
  <si>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</si>
  <si>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</si>
  <si>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</si>
  <si>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</si>
  <si>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</si>
  <si>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</si>
  <si>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</si>
  <si>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</si>
  <si>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</si>
  <si>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</si>
  <si>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</si>
  <si>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</si>
  <si>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</si>
  <si>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</si>
  <si>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</si>
  <si>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</si>
  <si>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</si>
  <si>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</si>
  <si>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</si>
  <si>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</si>
  <si>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</si>
  <si>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</si>
  <si>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</si>
  <si>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</si>
  <si>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</si>
  <si>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</si>
  <si>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</si>
  <si>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</si>
  <si>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</si>
  <si>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</si>
  <si>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</si>
  <si>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</si>
  <si>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</si>
  <si>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</si>
  <si>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</si>
  <si>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</si>
  <si>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</si>
  <si>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</si>
  <si>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</si>
  <si>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</si>
  <si>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</si>
  <si>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</si>
  <si>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</si>
  <si>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</si>
  <si>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</si>
  <si>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</si>
  <si>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</si>
  <si>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</si>
  <si>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</si>
  <si>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</si>
  <si>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</si>
  <si>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</si>
  <si>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</si>
  <si>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</si>
  <si>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</si>
  <si>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</si>
  <si>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</si>
  <si>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</si>
  <si>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</si>
  <si>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</si>
  <si>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</si>
  <si>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</si>
  <si>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</si>
  <si>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</si>
  <si>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</si>
  <si>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</si>
  <si>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</si>
  <si>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</si>
  <si>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</si>
  <si>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</si>
  <si>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</si>
  <si>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</si>
  <si>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</si>
  <si>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</si>
  <si>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</si>
  <si>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</si>
  <si>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</si>
  <si>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</si>
  <si>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</si>
  <si>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</si>
  <si>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</si>
  <si>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</si>
  <si>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</si>
  <si>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</si>
  <si>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</si>
  <si>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</si>
  <si>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</si>
  <si>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</si>
  <si>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</si>
  <si>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</si>
  <si>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</si>
  <si>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</si>
  <si>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</si>
  <si>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</si>
  <si>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</si>
  <si>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</si>
  <si>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</si>
  <si>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</si>
  <si>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</si>
  <si>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</si>
  <si>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</si>
  <si>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</si>
  <si>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</si>
  <si>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</si>
  <si>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</si>
  <si>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</si>
  <si>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</si>
  <si>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</si>
  <si>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</si>
  <si>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</si>
  <si>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</si>
  <si>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</si>
  <si>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</si>
  <si>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</si>
  <si>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</si>
  <si>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</si>
  <si>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</si>
  <si>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</si>
  <si>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</si>
  <si>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</si>
  <si>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</si>
  <si>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</si>
  <si>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</si>
  <si>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</si>
  <si>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</si>
  <si>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</si>
  <si>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</si>
  <si>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</si>
  <si>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</si>
  <si>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</si>
  <si>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</si>
  <si>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</si>
  <si>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</si>
  <si>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</si>
  <si>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</si>
  <si>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</si>
  <si>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</si>
  <si>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</si>
  <si>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</si>
  <si>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</si>
  <si>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</si>
  <si>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</si>
  <si>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</si>
  <si>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</si>
  <si>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</si>
  <si>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</si>
  <si>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</si>
  <si>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</si>
  <si>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</si>
  <si>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</si>
  <si>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</si>
  <si>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</si>
  <si>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</si>
  <si>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</si>
  <si>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</si>
  <si>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</si>
  <si>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</si>
  <si>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</si>
  <si>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</si>
  <si>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</si>
  <si>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</si>
  <si>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</si>
  <si>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</si>
  <si>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</si>
  <si>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</si>
  <si>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</si>
  <si>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</si>
  <si>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</si>
  <si>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</si>
  <si>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</si>
  <si>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</si>
  <si>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</si>
  <si>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</si>
  <si>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</si>
  <si>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</si>
  <si>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</si>
  <si>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</si>
  <si>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</si>
  <si>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</si>
  <si>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</si>
  <si>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</si>
  <si>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</si>
  <si>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</si>
  <si>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</si>
  <si>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</si>
  <si>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</si>
  <si>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</si>
  <si>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</si>
  <si>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</si>
  <si>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</si>
  <si>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</si>
  <si>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</si>
  <si>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</si>
  <si>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</si>
  <si>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</si>
  <si>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</si>
  <si>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</si>
  <si>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</si>
  <si>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</si>
  <si>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</si>
  <si>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</si>
  <si>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</si>
  <si>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</si>
  <si>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</si>
  <si>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</si>
  <si>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</si>
  <si>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</si>
  <si>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</si>
  <si>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</si>
  <si>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</si>
  <si>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</si>
  <si>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</si>
  <si>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</si>
  <si>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</si>
  <si>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</si>
  <si>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</si>
  <si>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</si>
  <si>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</si>
  <si>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</si>
  <si>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</si>
  <si>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</si>
  <si>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</si>
  <si>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</si>
  <si>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</si>
  <si>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</si>
  <si>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</si>
  <si>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</si>
  <si>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</si>
  <si>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</si>
  <si>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</si>
  <si>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</si>
  <si>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</si>
  <si>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</si>
  <si>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</si>
  <si>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</si>
  <si>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</si>
  <si>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</si>
  <si>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</si>
  <si>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</si>
  <si>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</si>
  <si>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</si>
  <si>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</si>
  <si>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</si>
  <si>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</si>
  <si>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</si>
  <si>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</si>
  <si>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</si>
  <si>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</si>
  <si>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</si>
  <si>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</si>
  <si>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</si>
  <si>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</si>
  <si>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</si>
  <si>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</si>
  <si>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</si>
  <si>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</si>
  <si>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</si>
  <si>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</si>
  <si>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</si>
  <si>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</si>
  <si>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</si>
  <si>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</si>
  <si>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</si>
  <si>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</si>
  <si>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</si>
  <si>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</si>
  <si>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</si>
  <si>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</si>
  <si>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</si>
  <si>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</si>
  <si>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</si>
  <si>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</si>
  <si>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</si>
  <si>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</si>
  <si>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</si>
  <si>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</si>
  <si>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</si>
  <si>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</si>
  <si>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</si>
  <si>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</si>
  <si>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</si>
  <si>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</si>
  <si>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</si>
  <si>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</si>
  <si>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</si>
  <si>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</si>
  <si>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</si>
  <si>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</si>
  <si>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</si>
  <si>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</si>
  <si>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</si>
  <si>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</si>
  <si>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</si>
  <si>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</si>
  <si>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</si>
  <si>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</si>
  <si>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</si>
  <si>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</si>
  <si>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</si>
  <si>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</si>
  <si>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</si>
  <si>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</si>
  <si>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</si>
  <si>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</si>
  <si>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</si>
  <si>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</si>
  <si>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</si>
  <si>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</si>
  <si>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</si>
  <si>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</si>
  <si>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</si>
  <si>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</si>
  <si>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</si>
  <si>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</si>
  <si>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</si>
  <si>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</si>
  <si>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</si>
  <si>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</si>
  <si>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</si>
  <si>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</si>
  <si>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</si>
  <si>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</si>
  <si>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</si>
  <si>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</si>
  <si>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</si>
  <si>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</si>
  <si>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</si>
  <si>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</si>
  <si>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</si>
  <si>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</si>
  <si>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</si>
  <si>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</si>
  <si>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</si>
  <si>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</si>
  <si>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</si>
  <si>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</si>
  <si>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</si>
  <si>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</si>
  <si>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</si>
  <si>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</si>
  <si>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</si>
  <si>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</si>
  <si>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</si>
  <si>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</si>
  <si>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</si>
  <si>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</si>
  <si>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</si>
  <si>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</si>
  <si>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</si>
  <si>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</si>
  <si>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</si>
  <si>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</si>
  <si>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</si>
  <si>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</si>
  <si>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</si>
  <si>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</si>
  <si>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</si>
  <si>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</si>
  <si>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</si>
  <si>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</si>
  <si>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</si>
  <si>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</si>
  <si>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</si>
  <si>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</si>
  <si>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</si>
  <si>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</si>
  <si>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</si>
  <si>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</si>
  <si>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</si>
  <si>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</si>
  <si>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</si>
  <si>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</si>
  <si>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</si>
  <si>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</si>
  <si>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</si>
  <si>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</si>
  <si>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</si>
  <si>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</si>
  <si>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</si>
  <si>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</si>
  <si>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</si>
  <si>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</si>
  <si>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</si>
  <si>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</si>
  <si>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</si>
  <si>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</si>
  <si>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</si>
  <si>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</si>
  <si>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</si>
  <si>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</si>
  <si>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</si>
  <si>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</si>
  <si>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</si>
  <si>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</si>
  <si>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</si>
  <si>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</si>
  <si>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</si>
  <si>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</si>
  <si>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</si>
  <si>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</si>
  <si>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</si>
  <si>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</si>
  <si>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</si>
  <si>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</si>
  <si>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</si>
  <si>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</si>
  <si>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</si>
  <si>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</si>
  <si>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</si>
  <si>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</si>
  <si>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</si>
  <si>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</si>
  <si>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</si>
  <si>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</si>
  <si>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</si>
  <si>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</si>
  <si>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</si>
  <si>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</si>
  <si>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</si>
  <si>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</si>
  <si>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</si>
  <si>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</si>
  <si>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</si>
  <si>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</si>
  <si>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</si>
  <si>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</si>
  <si>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</si>
  <si>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</si>
  <si>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</si>
  <si>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</si>
  <si>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</si>
  <si>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</si>
  <si>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</si>
  <si>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</si>
  <si>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</si>
  <si>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</si>
  <si>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</si>
  <si>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</si>
  <si>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</si>
  <si>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</si>
  <si>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</si>
  <si>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</si>
  <si>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</si>
  <si>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</si>
  <si>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</si>
  <si>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</si>
  <si>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</si>
  <si>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</si>
  <si>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</si>
  <si>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</si>
  <si>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</si>
  <si>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</si>
  <si>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</si>
  <si>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</si>
  <si>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</si>
  <si>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</si>
  <si>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</si>
  <si>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</si>
  <si>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</si>
  <si>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</si>
  <si>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</si>
  <si>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</si>
  <si>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</si>
  <si>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</si>
  <si>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</si>
  <si>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</si>
  <si>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</si>
  <si>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</si>
  <si>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</si>
  <si>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</si>
  <si>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</si>
  <si>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</si>
  <si>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</si>
  <si>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</si>
  <si>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</si>
  <si>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</si>
  <si>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</si>
  <si>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</si>
  <si>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</si>
  <si>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</si>
  <si>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</si>
  <si>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</si>
  <si>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</si>
  <si>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</si>
  <si>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</si>
  <si>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</si>
  <si>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</si>
  <si>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</si>
  <si>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</si>
  <si>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</si>
  <si>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</si>
  <si>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</si>
  <si>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</si>
  <si>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</si>
  <si>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</si>
  <si>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</si>
  <si>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</si>
  <si>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</si>
  <si>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</si>
  <si>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</si>
  <si>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</si>
  <si>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</si>
  <si>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</si>
  <si>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</si>
  <si>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</si>
  <si>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</si>
  <si>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</si>
  <si>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</si>
  <si>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</si>
  <si>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</si>
  <si>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</si>
  <si>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</si>
  <si>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</si>
  <si>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</si>
  <si>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</si>
  <si>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</si>
  <si>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</si>
  <si>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</si>
  <si>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</si>
  <si>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</si>
  <si>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</si>
  <si>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</si>
  <si>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</si>
  <si>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</si>
  <si>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</si>
  <si>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</si>
  <si>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</si>
  <si>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</si>
  <si>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</si>
  <si>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</si>
  <si>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</si>
  <si>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</si>
  <si>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</si>
  <si>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</si>
  <si>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</si>
  <si>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</si>
  <si>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</si>
  <si>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</si>
  <si>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</si>
  <si>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</si>
  <si>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</si>
  <si>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</si>
  <si>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</si>
  <si>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</si>
  <si>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</si>
  <si>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</si>
  <si>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</si>
  <si>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</si>
  <si>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</si>
  <si>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</si>
  <si>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</si>
  <si>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</si>
  <si>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</si>
  <si>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</si>
  <si>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</si>
  <si>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</si>
  <si>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</si>
  <si>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</si>
  <si>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</si>
  <si>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</si>
  <si>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</si>
  <si>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</si>
  <si>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</si>
  <si>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</si>
  <si>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</si>
  <si>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</si>
  <si>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</si>
  <si>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</si>
  <si>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</si>
  <si>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</si>
  <si>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</si>
  <si>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</si>
  <si>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</si>
  <si>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</si>
  <si>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</si>
  <si>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</si>
  <si>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</si>
  <si>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</si>
  <si>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</si>
  <si>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</si>
  <si>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</si>
  <si>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</si>
  <si>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</si>
  <si>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</si>
  <si>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</si>
  <si>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</si>
  <si>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</si>
  <si>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토목</t>
    <phoneticPr fontId="1" type="noConversion"/>
  </si>
  <si>
    <t>인청성리중</t>
    <phoneticPr fontId="1" type="noConversion"/>
  </si>
  <si>
    <t>월</t>
    <phoneticPr fontId="1" type="noConversion"/>
  </si>
  <si>
    <t>체육시설 환경 개선공사(농구장)</t>
    <phoneticPr fontId="1" type="noConversion"/>
  </si>
  <si>
    <t>인천대정초</t>
    <phoneticPr fontId="1" type="noConversion"/>
  </si>
  <si>
    <t>초등학교</t>
    <phoneticPr fontId="1" type="noConversion"/>
  </si>
  <si>
    <t>토목</t>
    <phoneticPr fontId="1" type="noConversion"/>
  </si>
  <si>
    <t>인천대정초 어린이놀이시설 환경개선 공사</t>
    <phoneticPr fontId="1" type="noConversion"/>
  </si>
  <si>
    <t>화</t>
    <phoneticPr fontId="1" type="noConversion"/>
  </si>
  <si>
    <t>인천논현중</t>
    <phoneticPr fontId="1" type="noConversion"/>
  </si>
  <si>
    <t>운동장 정비 공사</t>
    <phoneticPr fontId="1" type="noConversion"/>
  </si>
  <si>
    <t>중학교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</si>
  <si>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</si>
  <si>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</si>
  <si>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</si>
  <si>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</si>
  <si>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이승희</t>
    <phoneticPr fontId="1" type="noConversion"/>
  </si>
  <si>
    <t>이창헌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</si>
  <si>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</si>
  <si>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</si>
  <si>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</si>
  <si>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</si>
  <si>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</si>
  <si>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</si>
  <si>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</si>
  <si>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</si>
  <si>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</si>
  <si>
    <t>2024.6.4.제출</t>
    <phoneticPr fontId="1" type="noConversion"/>
  </si>
  <si>
    <t>건축</t>
    <phoneticPr fontId="1" type="noConversion"/>
  </si>
  <si>
    <t>인천청인학교</t>
    <phoneticPr fontId="1" type="noConversion"/>
  </si>
  <si>
    <t>도서관 및 심리안정실 개선공사</t>
    <phoneticPr fontId="1" type="noConversion"/>
  </si>
  <si>
    <t>화</t>
    <phoneticPr fontId="1" type="noConversion"/>
  </si>
  <si>
    <t>숭덕여고</t>
    <phoneticPr fontId="1" type="noConversion"/>
  </si>
  <si>
    <t>만성중</t>
    <phoneticPr fontId="1" type="noConversion"/>
  </si>
  <si>
    <t>건축</t>
    <phoneticPr fontId="1" type="noConversion"/>
  </si>
  <si>
    <t>계단실 환경개선공사</t>
    <phoneticPr fontId="1" type="noConversion"/>
  </si>
  <si>
    <t>수</t>
    <phoneticPr fontId="1" type="noConversion"/>
  </si>
  <si>
    <t>숭덕여중</t>
    <phoneticPr fontId="1" type="noConversion"/>
  </si>
  <si>
    <t>물탱크실 철거 및 재설치공사</t>
    <phoneticPr fontId="1" type="noConversion"/>
  </si>
  <si>
    <t>학생자치 창의 활동실 환경개선공사</t>
    <phoneticPr fontId="1" type="noConversion"/>
  </si>
  <si>
    <t>금</t>
    <phoneticPr fontId="1" type="noConversion"/>
  </si>
  <si>
    <t>임동명</t>
    <phoneticPr fontId="1" type="noConversion"/>
  </si>
  <si>
    <t>완료</t>
    <phoneticPr fontId="1" type="noConversion"/>
  </si>
  <si>
    <t>수</t>
    <phoneticPr fontId="1" type="noConversion"/>
  </si>
  <si>
    <t>동부</t>
    <phoneticPr fontId="1" type="noConversion"/>
  </si>
  <si>
    <t>동부</t>
    <phoneticPr fontId="1" type="noConversion"/>
  </si>
  <si>
    <t>남부</t>
    <phoneticPr fontId="1" type="noConversion"/>
  </si>
  <si>
    <t>공립</t>
    <phoneticPr fontId="1" type="noConversion"/>
  </si>
  <si>
    <t>고등학교</t>
    <phoneticPr fontId="1" type="noConversion"/>
  </si>
  <si>
    <t>중학교</t>
    <phoneticPr fontId="1" type="noConversion"/>
  </si>
  <si>
    <t>건축</t>
    <phoneticPr fontId="1" type="noConversion"/>
  </si>
  <si>
    <t>신송고</t>
    <phoneticPr fontId="1" type="noConversion"/>
  </si>
  <si>
    <t>고등학교</t>
    <phoneticPr fontId="1" type="noConversion"/>
  </si>
  <si>
    <t>음약교실 흡음재 및 수업기자재 보관장 설치, 급식실 누수 개선 공사</t>
    <phoneticPr fontId="1" type="noConversion"/>
  </si>
  <si>
    <t>화</t>
    <phoneticPr fontId="1" type="noConversion"/>
  </si>
  <si>
    <t>석정여고</t>
    <phoneticPr fontId="1" type="noConversion"/>
  </si>
  <si>
    <t>토목</t>
    <phoneticPr fontId="1" type="noConversion"/>
  </si>
  <si>
    <t>삼산고</t>
    <phoneticPr fontId="1" type="noConversion"/>
  </si>
  <si>
    <t xml:space="preserve">진입로(통학로) 미끄럼방지 포장공사 </t>
    <phoneticPr fontId="1" type="noConversion"/>
  </si>
  <si>
    <t>풋살장 조성 공사</t>
    <phoneticPr fontId="1" type="noConversion"/>
  </si>
  <si>
    <t>화</t>
    <phoneticPr fontId="1" type="noConversion"/>
  </si>
  <si>
    <t>전기</t>
    <phoneticPr fontId="1" type="noConversion"/>
  </si>
  <si>
    <t>제물포고</t>
    <phoneticPr fontId="1" type="noConversion"/>
  </si>
  <si>
    <t>실내야구연습장 LED투광등 교체 공사</t>
    <phoneticPr fontId="1" type="noConversion"/>
  </si>
  <si>
    <t>동부</t>
    <phoneticPr fontId="1" type="noConversion"/>
  </si>
  <si>
    <t>공립</t>
    <phoneticPr fontId="1" type="noConversion"/>
  </si>
  <si>
    <t>북부</t>
    <phoneticPr fontId="1" type="noConversion"/>
  </si>
  <si>
    <t>남부</t>
    <phoneticPr fontId="1" type="noConversion"/>
  </si>
  <si>
    <t>임동명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</si>
  <si>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</si>
  <si>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</si>
  <si>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</si>
  <si>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월</t>
    <phoneticPr fontId="1" type="noConversion"/>
  </si>
  <si>
    <t>화</t>
    <phoneticPr fontId="1" type="noConversion"/>
  </si>
  <si>
    <t>건축</t>
    <phoneticPr fontId="1" type="noConversion"/>
  </si>
  <si>
    <t>관리실 및 강당 환경개선 공사</t>
    <phoneticPr fontId="1" type="noConversion"/>
  </si>
  <si>
    <t>수</t>
    <phoneticPr fontId="1" type="noConversion"/>
  </si>
  <si>
    <t>수</t>
    <phoneticPr fontId="1" type="noConversion"/>
  </si>
  <si>
    <t>작전여고</t>
    <phoneticPr fontId="1" type="noConversion"/>
  </si>
  <si>
    <t>급식실 보일러실 노후배관 공사</t>
    <phoneticPr fontId="1" type="noConversion"/>
  </si>
  <si>
    <t>목</t>
  </si>
  <si>
    <t>유치원</t>
    <phoneticPr fontId="1" type="noConversion"/>
  </si>
  <si>
    <t>고등학교</t>
    <phoneticPr fontId="1" type="noConversion"/>
  </si>
  <si>
    <t>공립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</si>
  <si>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</si>
  <si>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</si>
  <si>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</si>
  <si>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문주철</t>
    <phoneticPr fontId="1" type="noConversion"/>
  </si>
  <si>
    <t>금</t>
  </si>
  <si>
    <t>금</t>
    <phoneticPr fontId="1" type="noConversion"/>
  </si>
  <si>
    <t>건축</t>
    <phoneticPr fontId="1" type="noConversion"/>
  </si>
  <si>
    <t>신흥중</t>
    <phoneticPr fontId="1" type="noConversion"/>
  </si>
  <si>
    <t>중학교</t>
    <phoneticPr fontId="1" type="noConversion"/>
  </si>
  <si>
    <t xml:space="preserve">장애인편의시설 공사 </t>
    <phoneticPr fontId="1" type="noConversion"/>
  </si>
  <si>
    <t>인천한길초</t>
    <phoneticPr fontId="1" type="noConversion"/>
  </si>
  <si>
    <t>초등학교</t>
    <phoneticPr fontId="1" type="noConversion"/>
  </si>
  <si>
    <t>컴퓨터실 환경개선 인테리어 공사</t>
    <phoneticPr fontId="1" type="noConversion"/>
  </si>
  <si>
    <t>토목</t>
    <phoneticPr fontId="1" type="noConversion"/>
  </si>
  <si>
    <t>인천청선학교</t>
    <phoneticPr fontId="1" type="noConversion"/>
  </si>
  <si>
    <t>운동장 스탠드 데크 설치 공사</t>
    <phoneticPr fontId="1" type="noConversion"/>
  </si>
  <si>
    <t>신송고</t>
    <phoneticPr fontId="1" type="noConversion"/>
  </si>
  <si>
    <t>후문 교체 및 학교 외부 입구 게단 보수 공사</t>
    <phoneticPr fontId="1" type="noConversion"/>
  </si>
  <si>
    <t>특수학교</t>
    <phoneticPr fontId="1" type="noConversion"/>
  </si>
  <si>
    <t>고등학교</t>
    <phoneticPr fontId="1" type="noConversion"/>
  </si>
  <si>
    <t>인천송림초</t>
    <phoneticPr fontId="1" type="noConversion"/>
  </si>
  <si>
    <t xml:space="preserve">체육관 흡음재 교체공사 </t>
    <phoneticPr fontId="1" type="noConversion"/>
  </si>
  <si>
    <t>제물포고</t>
    <phoneticPr fontId="1" type="noConversion"/>
  </si>
  <si>
    <t>노후체육시설 보수 공사</t>
    <phoneticPr fontId="1" type="noConversion"/>
  </si>
  <si>
    <t>인천산곡남초</t>
    <phoneticPr fontId="1" type="noConversion"/>
  </si>
  <si>
    <t>교육복지실 환경개선 인테리어 공사</t>
    <phoneticPr fontId="1" type="noConversion"/>
  </si>
  <si>
    <t>완료</t>
    <phoneticPr fontId="1" type="noConversion"/>
  </si>
  <si>
    <t>남부</t>
    <phoneticPr fontId="1" type="noConversion"/>
  </si>
  <si>
    <t>공립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</si>
  <si>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</si>
  <si>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</si>
  <si>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</si>
  <si>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</si>
  <si>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</si>
  <si>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</si>
  <si>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</si>
  <si>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</si>
  <si>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</si>
  <si>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2024.6.13제출</t>
    <phoneticPr fontId="1" type="noConversion"/>
  </si>
  <si>
    <t>월</t>
    <phoneticPr fontId="1" type="noConversion"/>
  </si>
  <si>
    <t>도서관 환경개선공사</t>
    <phoneticPr fontId="1" type="noConversion"/>
  </si>
  <si>
    <t>부광중</t>
    <phoneticPr fontId="1" type="noConversion"/>
  </si>
  <si>
    <t>중학교</t>
    <phoneticPr fontId="1" type="noConversion"/>
  </si>
  <si>
    <t>건축</t>
    <phoneticPr fontId="1" type="noConversion"/>
  </si>
  <si>
    <t>단봉초</t>
    <phoneticPr fontId="1" type="noConversion"/>
  </si>
  <si>
    <t>하우징공사</t>
    <phoneticPr fontId="1" type="noConversion"/>
  </si>
  <si>
    <t>바닥데크 부분공사</t>
    <phoneticPr fontId="1" type="noConversion"/>
  </si>
  <si>
    <t>단봉초</t>
    <phoneticPr fontId="1" type="noConversion"/>
  </si>
  <si>
    <t>피스형 화단작업</t>
    <phoneticPr fontId="1" type="noConversion"/>
  </si>
  <si>
    <t>초등학교</t>
    <phoneticPr fontId="1" type="noConversion"/>
  </si>
  <si>
    <t>완료</t>
    <phoneticPr fontId="1" type="noConversion"/>
  </si>
  <si>
    <t>구월서초</t>
    <phoneticPr fontId="1" type="noConversion"/>
  </si>
  <si>
    <t>토목</t>
    <phoneticPr fontId="1" type="noConversion"/>
  </si>
  <si>
    <t>스탠드계단 도장공사</t>
    <phoneticPr fontId="1" type="noConversion"/>
  </si>
  <si>
    <t>화</t>
    <phoneticPr fontId="1" type="noConversion"/>
  </si>
  <si>
    <t>기계</t>
    <phoneticPr fontId="1" type="noConversion"/>
  </si>
  <si>
    <t>청천중</t>
    <phoneticPr fontId="1" type="noConversion"/>
  </si>
  <si>
    <t>외부수도 배관 교체 공사</t>
    <phoneticPr fontId="1" type="noConversion"/>
  </si>
  <si>
    <t>전기</t>
    <phoneticPr fontId="1" type="noConversion"/>
  </si>
  <si>
    <t>본관 분전반 교체 전기공사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</si>
  <si>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</si>
  <si>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</si>
  <si>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</si>
  <si>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</si>
  <si>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</si>
  <si>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</si>
  <si>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</si>
  <si>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</si>
  <si>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</si>
  <si>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이승희</t>
    <phoneticPr fontId="1" type="noConversion"/>
  </si>
  <si>
    <t>월</t>
    <phoneticPr fontId="1" type="noConversion"/>
  </si>
  <si>
    <t>성지초</t>
    <phoneticPr fontId="1" type="noConversion"/>
  </si>
  <si>
    <t>놀이터 바닥교체, 보차도 분리 사업</t>
    <phoneticPr fontId="1" type="noConversion"/>
  </si>
  <si>
    <t>초등학교</t>
    <phoneticPr fontId="1" type="noConversion"/>
  </si>
  <si>
    <t>공립</t>
    <phoneticPr fontId="1" type="noConversion"/>
  </si>
  <si>
    <t>고등학교</t>
    <phoneticPr fontId="1" type="noConversion"/>
  </si>
  <si>
    <t>가좌고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</si>
  <si>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</si>
  <si>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</si>
  <si>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</si>
  <si>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전기</t>
    <phoneticPr fontId="1" type="noConversion"/>
  </si>
  <si>
    <t>가좌고</t>
    <phoneticPr fontId="1" type="noConversion"/>
  </si>
  <si>
    <t>고등학교</t>
    <phoneticPr fontId="1" type="noConversion"/>
  </si>
  <si>
    <t xml:space="preserve">도서관 환경개선 공사 </t>
    <phoneticPr fontId="1" type="noConversion"/>
  </si>
  <si>
    <t>마니산유치원</t>
    <phoneticPr fontId="1" type="noConversion"/>
  </si>
  <si>
    <t>유치원</t>
    <phoneticPr fontId="1" type="noConversion"/>
  </si>
  <si>
    <t>토목</t>
    <phoneticPr fontId="1" type="noConversion"/>
  </si>
  <si>
    <t>보차도 공사</t>
    <phoneticPr fontId="1" type="noConversion"/>
  </si>
  <si>
    <t>수</t>
    <phoneticPr fontId="1" type="noConversion"/>
  </si>
  <si>
    <t>가석초</t>
    <phoneticPr fontId="1" type="noConversion"/>
  </si>
  <si>
    <t>토목</t>
    <phoneticPr fontId="1" type="noConversion"/>
  </si>
  <si>
    <t>운동장 차양막 철거 및 급수대 설치 기초공사</t>
    <phoneticPr fontId="1" type="noConversion"/>
  </si>
  <si>
    <t>화</t>
    <phoneticPr fontId="1" type="noConversion"/>
  </si>
  <si>
    <t>인천송원초</t>
    <phoneticPr fontId="1" type="noConversion"/>
  </si>
  <si>
    <t xml:space="preserve">CCTV 추가 설치 공사 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</si>
  <si>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</si>
  <si>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</si>
  <si>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</si>
  <si>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</si>
  <si>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</si>
  <si>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</si>
  <si>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이창헌</t>
    <phoneticPr fontId="1" type="noConversion"/>
  </si>
  <si>
    <t>목</t>
    <phoneticPr fontId="1" type="noConversion"/>
  </si>
  <si>
    <t>2024.6.20.제출</t>
    <phoneticPr fontId="1" type="noConversion"/>
  </si>
  <si>
    <t>완료</t>
    <phoneticPr fontId="1" type="noConversion"/>
  </si>
  <si>
    <t>가정여중</t>
    <phoneticPr fontId="1" type="noConversion"/>
  </si>
  <si>
    <t>건축</t>
    <phoneticPr fontId="1" type="noConversion"/>
  </si>
  <si>
    <t>일반및특별교실 칠판철거 및 인테리어 공사</t>
    <phoneticPr fontId="1" type="noConversion"/>
  </si>
  <si>
    <t>수</t>
    <phoneticPr fontId="1" type="noConversion"/>
  </si>
  <si>
    <t>중학교</t>
    <phoneticPr fontId="1" type="noConversion"/>
  </si>
  <si>
    <t>인천일신초</t>
    <phoneticPr fontId="1" type="noConversion"/>
  </si>
  <si>
    <t>초등학교</t>
    <phoneticPr fontId="1" type="noConversion"/>
  </si>
  <si>
    <t>장애인편의시설 설치 공사</t>
    <phoneticPr fontId="1" type="noConversion"/>
  </si>
  <si>
    <t>완료</t>
    <phoneticPr fontId="1" type="noConversion"/>
  </si>
  <si>
    <t>인천당하초</t>
    <phoneticPr fontId="1" type="noConversion"/>
  </si>
  <si>
    <t>도서관 환경개선공사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</si>
  <si>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</si>
  <si>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</si>
  <si>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</si>
  <si>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서도고</t>
    <phoneticPr fontId="1" type="noConversion"/>
  </si>
  <si>
    <t>화장실 환경개선공사</t>
    <phoneticPr fontId="1" type="noConversion"/>
  </si>
  <si>
    <t>인천석천초</t>
    <phoneticPr fontId="1" type="noConversion"/>
  </si>
  <si>
    <t>토목</t>
    <phoneticPr fontId="1" type="noConversion"/>
  </si>
  <si>
    <t>보도블럭교체공사</t>
    <phoneticPr fontId="1" type="noConversion"/>
  </si>
  <si>
    <t>전기</t>
    <phoneticPr fontId="1" type="noConversion"/>
  </si>
  <si>
    <t>인천함박초</t>
    <phoneticPr fontId="1" type="noConversion"/>
  </si>
  <si>
    <t>소방시설 보수공사</t>
    <phoneticPr fontId="1" type="noConversion"/>
  </si>
  <si>
    <t>가좌고</t>
    <phoneticPr fontId="1" type="noConversion"/>
  </si>
  <si>
    <t>강당 화재감지기(불꽃감지기) 설치 공사</t>
    <phoneticPr fontId="1" type="noConversion"/>
  </si>
  <si>
    <t>월</t>
    <phoneticPr fontId="1" type="noConversion"/>
  </si>
  <si>
    <t>정보화실 개선 및 공간 구축 전기 공사</t>
    <phoneticPr fontId="1" type="noConversion"/>
  </si>
  <si>
    <t>도서관 전기 공사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</si>
  <si>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</si>
  <si>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</si>
  <si>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</si>
  <si>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</si>
  <si>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</si>
  <si>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</si>
  <si>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</si>
  <si>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</si>
  <si>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원유라</t>
    <phoneticPr fontId="1" type="noConversion"/>
  </si>
  <si>
    <t>안동훈</t>
    <phoneticPr fontId="1" type="noConversion"/>
  </si>
  <si>
    <t>이창헌</t>
    <phoneticPr fontId="1" type="noConversion"/>
  </si>
  <si>
    <t>이승희</t>
    <phoneticPr fontId="1" type="noConversion"/>
  </si>
  <si>
    <t>건축</t>
    <phoneticPr fontId="1" type="noConversion"/>
  </si>
  <si>
    <t>전기</t>
    <phoneticPr fontId="1" type="noConversion"/>
  </si>
  <si>
    <t>인천관교중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</si>
  <si>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</si>
  <si>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</si>
  <si>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</si>
  <si>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신대초</t>
    <phoneticPr fontId="1" type="noConversion"/>
  </si>
  <si>
    <t>보건실 환경개선공사</t>
    <phoneticPr fontId="1" type="noConversion"/>
  </si>
  <si>
    <t>수</t>
    <phoneticPr fontId="1" type="noConversion"/>
  </si>
  <si>
    <t>부평동초</t>
    <phoneticPr fontId="1" type="noConversion"/>
  </si>
  <si>
    <t>강당 무대 재구축 공사</t>
    <phoneticPr fontId="1" type="noConversion"/>
  </si>
  <si>
    <t>인천서희학교</t>
    <phoneticPr fontId="1" type="noConversion"/>
  </si>
  <si>
    <t>토목</t>
    <phoneticPr fontId="1" type="noConversion"/>
  </si>
  <si>
    <t>무장애회전무대 설치관련 토목 공사</t>
    <phoneticPr fontId="1" type="noConversion"/>
  </si>
  <si>
    <t>초등학교</t>
    <phoneticPr fontId="1" type="noConversion"/>
  </si>
  <si>
    <t>공립</t>
    <phoneticPr fontId="1" type="noConversion"/>
  </si>
  <si>
    <t>공립</t>
    <phoneticPr fontId="1" type="noConversion"/>
  </si>
  <si>
    <t>공립</t>
    <phoneticPr fontId="1" type="noConversion"/>
  </si>
  <si>
    <t>특수학교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</si>
  <si>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</si>
  <si>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</si>
  <si>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</si>
  <si>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</si>
  <si>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</si>
  <si>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</si>
  <si>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목</t>
    <phoneticPr fontId="1" type="noConversion"/>
  </si>
  <si>
    <t>2024.6.26.제출</t>
    <phoneticPr fontId="1" type="noConversion"/>
  </si>
  <si>
    <t>완료</t>
    <phoneticPr fontId="1" type="noConversion"/>
  </si>
  <si>
    <t>인천마전고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</si>
  <si>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</si>
  <si>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</si>
  <si>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</si>
  <si>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수</t>
    <phoneticPr fontId="1" type="noConversion"/>
  </si>
  <si>
    <t>고등학교</t>
    <phoneticPr fontId="1" type="noConversion"/>
  </si>
  <si>
    <t>인천당하초</t>
    <phoneticPr fontId="1" type="noConversion"/>
  </si>
  <si>
    <t>도서관 및 유치원 환경개선공사</t>
    <phoneticPr fontId="1" type="noConversion"/>
  </si>
  <si>
    <t>단봉초</t>
    <phoneticPr fontId="1" type="noConversion"/>
  </si>
  <si>
    <t>옥탑화단 및 하우징 공사</t>
    <phoneticPr fontId="1" type="noConversion"/>
  </si>
  <si>
    <t>서운고</t>
    <phoneticPr fontId="1" type="noConversion"/>
  </si>
  <si>
    <t>미래교실 인테리어 공사</t>
    <phoneticPr fontId="1" type="noConversion"/>
  </si>
  <si>
    <t>초등학교</t>
    <phoneticPr fontId="1" type="noConversion"/>
  </si>
  <si>
    <t>미래교실 구축 전기공사</t>
    <phoneticPr fontId="1" type="noConversion"/>
  </si>
  <si>
    <t>전기</t>
    <phoneticPr fontId="1" type="noConversion"/>
  </si>
  <si>
    <t>인천간재울초</t>
    <phoneticPr fontId="1" type="noConversion"/>
  </si>
  <si>
    <t>도서관 환경개선(실내건축) 공사</t>
    <phoneticPr fontId="1" type="noConversion"/>
  </si>
  <si>
    <t>금</t>
    <phoneticPr fontId="1" type="noConversion"/>
  </si>
  <si>
    <t>인천고잔중</t>
    <phoneticPr fontId="1" type="noConversion"/>
  </si>
  <si>
    <t>기계</t>
    <phoneticPr fontId="1" type="noConversion"/>
  </si>
  <si>
    <t>소방펌프엔진 교체 공사</t>
    <phoneticPr fontId="1" type="noConversion"/>
  </si>
  <si>
    <t>중학교</t>
    <phoneticPr fontId="1" type="noConversion"/>
  </si>
  <si>
    <t>학익고</t>
    <phoneticPr fontId="1" type="noConversion"/>
  </si>
  <si>
    <t>도시가스 전용정압기 철거 및 조정기 설치공사</t>
    <phoneticPr fontId="1" type="noConversion"/>
  </si>
  <si>
    <t>만성중</t>
    <phoneticPr fontId="1" type="noConversion"/>
  </si>
  <si>
    <t>월</t>
    <phoneticPr fontId="1" type="noConversion"/>
  </si>
  <si>
    <t>중학교</t>
    <phoneticPr fontId="1" type="noConversion"/>
  </si>
  <si>
    <t>인천논현중</t>
    <phoneticPr fontId="1" type="noConversion"/>
  </si>
  <si>
    <t>강당 감지기 설치 공사</t>
    <phoneticPr fontId="1" type="noConversion"/>
  </si>
  <si>
    <t>도서관 환경개선 전기 공사</t>
    <phoneticPr fontId="1" type="noConversion"/>
  </si>
  <si>
    <t>서부</t>
    <phoneticPr fontId="1" type="noConversion"/>
  </si>
  <si>
    <t>공립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</si>
  <si>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</si>
  <si>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</si>
  <si>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</si>
  <si>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</si>
  <si>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</si>
  <si>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</si>
  <si>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</si>
  <si>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</si>
  <si>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</si>
  <si>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원유라</t>
    <phoneticPr fontId="1" type="noConversion"/>
  </si>
  <si>
    <t>목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</si>
  <si>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</si>
  <si>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</si>
  <si>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</si>
  <si>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</si>
  <si>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</si>
  <si>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완료</t>
    <phoneticPr fontId="1" type="noConversion"/>
  </si>
  <si>
    <t>구월여중</t>
    <phoneticPr fontId="1" type="noConversion"/>
  </si>
  <si>
    <t>건축</t>
    <phoneticPr fontId="1" type="noConversion"/>
  </si>
  <si>
    <t>도서관 및 특수학급 환경개선공사</t>
    <phoneticPr fontId="1" type="noConversion"/>
  </si>
  <si>
    <t>인천상정고</t>
    <phoneticPr fontId="1" type="noConversion"/>
  </si>
  <si>
    <t>미래교실 구축 전기공사</t>
    <phoneticPr fontId="1" type="noConversion"/>
  </si>
  <si>
    <t>월</t>
    <phoneticPr fontId="1" type="noConversion"/>
  </si>
  <si>
    <t>전기</t>
    <phoneticPr fontId="1" type="noConversion"/>
  </si>
  <si>
    <t>가좌고</t>
    <phoneticPr fontId="1" type="noConversion"/>
  </si>
  <si>
    <t>도서관 환경개선공사</t>
    <phoneticPr fontId="1" type="noConversion"/>
  </si>
  <si>
    <t>화</t>
    <phoneticPr fontId="1" type="noConversion"/>
  </si>
  <si>
    <t>논현유치원</t>
    <phoneticPr fontId="1" type="noConversion"/>
  </si>
  <si>
    <t>인천경서초</t>
    <phoneticPr fontId="1" type="noConversion"/>
  </si>
  <si>
    <t>병설유치원 환경개선공사</t>
    <phoneticPr fontId="1" type="noConversion"/>
  </si>
  <si>
    <t>인천가좌여중</t>
    <phoneticPr fontId="1" type="noConversion"/>
  </si>
  <si>
    <t>건축</t>
    <phoneticPr fontId="1" type="noConversion"/>
  </si>
  <si>
    <t>관리실 환경개선공사</t>
    <phoneticPr fontId="1" type="noConversion"/>
  </si>
  <si>
    <t>특수학급 환경개선공사</t>
    <phoneticPr fontId="1" type="noConversion"/>
  </si>
  <si>
    <t>인천서흥초</t>
    <phoneticPr fontId="1" type="noConversion"/>
  </si>
  <si>
    <t>목공실 환경개선공사</t>
    <phoneticPr fontId="1" type="noConversion"/>
  </si>
  <si>
    <t>인천남고</t>
    <phoneticPr fontId="1" type="noConversion"/>
  </si>
  <si>
    <t>기계</t>
    <phoneticPr fontId="1" type="noConversion"/>
  </si>
  <si>
    <t>급수배관교체공사</t>
    <phoneticPr fontId="1" type="noConversion"/>
  </si>
  <si>
    <t>완료</t>
    <phoneticPr fontId="1" type="noConversion"/>
  </si>
  <si>
    <t>고등학교</t>
    <phoneticPr fontId="1" type="noConversion"/>
  </si>
  <si>
    <t>도서관 환경개선 전기공사</t>
    <phoneticPr fontId="1" type="noConversion"/>
  </si>
  <si>
    <t>인천영선고</t>
    <phoneticPr fontId="1" type="noConversion"/>
  </si>
  <si>
    <t>전기</t>
    <phoneticPr fontId="1" type="noConversion"/>
  </si>
  <si>
    <t>방송 음향선로 구축공사</t>
    <phoneticPr fontId="1" type="noConversion"/>
  </si>
  <si>
    <t>중학교</t>
    <phoneticPr fontId="1" type="noConversion"/>
  </si>
  <si>
    <t>유치원</t>
    <phoneticPr fontId="1" type="noConversion"/>
  </si>
  <si>
    <t>초등학교</t>
    <phoneticPr fontId="1" type="noConversion"/>
  </si>
  <si>
    <t>인천신흥초</t>
    <phoneticPr fontId="1" type="noConversion"/>
  </si>
  <si>
    <t>정자2개소 외 부대시설물 환경개선공사</t>
    <phoneticPr fontId="1" type="noConversion"/>
  </si>
  <si>
    <t>수</t>
    <phoneticPr fontId="1" type="noConversion"/>
  </si>
  <si>
    <t>산곡남중</t>
    <phoneticPr fontId="1" type="noConversion"/>
  </si>
  <si>
    <t>상수도 누수 보수 공사</t>
    <phoneticPr fontId="1" type="noConversion"/>
  </si>
  <si>
    <t>토목</t>
    <phoneticPr fontId="1" type="noConversion"/>
  </si>
  <si>
    <t>인천서창초</t>
    <phoneticPr fontId="1" type="noConversion"/>
  </si>
  <si>
    <t>방송실 및 강당 정보통신공사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</si>
  <si>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</si>
  <si>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</si>
  <si>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</si>
  <si>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</si>
  <si>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</si>
  <si>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</si>
  <si>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</si>
  <si>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</si>
  <si>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</si>
  <si>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</si>
  <si>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</si>
  <si>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</si>
  <si>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</si>
  <si>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</si>
  <si>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</si>
  <si>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</si>
  <si>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</si>
  <si>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</si>
  <si>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</si>
  <si>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인천구월초</t>
    <phoneticPr fontId="1" type="noConversion"/>
  </si>
  <si>
    <t>건축</t>
    <phoneticPr fontId="1" type="noConversion"/>
  </si>
  <si>
    <t>중앙현관 환경개선공사</t>
    <phoneticPr fontId="1" type="noConversion"/>
  </si>
  <si>
    <t>전기</t>
    <phoneticPr fontId="1" type="noConversion"/>
  </si>
  <si>
    <t>수</t>
    <phoneticPr fontId="1" type="noConversion"/>
  </si>
  <si>
    <t>학익고</t>
    <phoneticPr fontId="1" type="noConversion"/>
  </si>
  <si>
    <t>지능형수학실 외 1개실 환경개선공사</t>
    <phoneticPr fontId="1" type="noConversion"/>
  </si>
  <si>
    <t>부광중</t>
    <phoneticPr fontId="1" type="noConversion"/>
  </si>
  <si>
    <t>학교도서관 전기 공사</t>
    <phoneticPr fontId="1" type="noConversion"/>
  </si>
  <si>
    <t>초등학교</t>
    <phoneticPr fontId="1" type="noConversion"/>
  </si>
  <si>
    <t>고등학교</t>
    <phoneticPr fontId="1" type="noConversion"/>
  </si>
  <si>
    <t>중학교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</si>
  <si>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</si>
  <si>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</si>
  <si>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</si>
  <si>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원유라</t>
    <phoneticPr fontId="1" type="noConversion"/>
  </si>
  <si>
    <t>학익초</t>
    <phoneticPr fontId="1" type="noConversion"/>
  </si>
  <si>
    <t>밴드부실 구축 공사</t>
    <phoneticPr fontId="1" type="noConversion"/>
  </si>
  <si>
    <t>초등학교</t>
    <phoneticPr fontId="1" type="noConversion"/>
  </si>
  <si>
    <t>건축</t>
    <phoneticPr fontId="1" type="noConversion"/>
  </si>
  <si>
    <t>인천양촌초</t>
    <phoneticPr fontId="1" type="noConversion"/>
  </si>
  <si>
    <t>건축</t>
    <phoneticPr fontId="1" type="noConversion"/>
  </si>
  <si>
    <t>보건실 리모델링 공사</t>
    <phoneticPr fontId="1" type="noConversion"/>
  </si>
  <si>
    <t>인천장서초</t>
    <phoneticPr fontId="1" type="noConversion"/>
  </si>
  <si>
    <t>복도 도장 공사</t>
    <phoneticPr fontId="1" type="noConversion"/>
  </si>
  <si>
    <t>금</t>
    <phoneticPr fontId="1" type="noConversion"/>
  </si>
  <si>
    <t>인천송도초</t>
    <phoneticPr fontId="1" type="noConversion"/>
  </si>
  <si>
    <t>본관 내부도장공사</t>
    <phoneticPr fontId="1" type="noConversion"/>
  </si>
  <si>
    <t>보건실 인테리어공사</t>
    <phoneticPr fontId="1" type="noConversion"/>
  </si>
  <si>
    <t>인천첨단초</t>
    <phoneticPr fontId="1" type="noConversion"/>
  </si>
  <si>
    <t>중학교</t>
    <phoneticPr fontId="1" type="noConversion"/>
  </si>
  <si>
    <t>초등학교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</si>
  <si>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</si>
  <si>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</si>
  <si>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</si>
  <si>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</si>
  <si>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</si>
  <si>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용유초</t>
    <phoneticPr fontId="1" type="noConversion"/>
  </si>
  <si>
    <t>도서관 인테리어 공사</t>
    <phoneticPr fontId="1" type="noConversion"/>
  </si>
  <si>
    <t>유치원</t>
    <phoneticPr fontId="1" type="noConversion"/>
  </si>
  <si>
    <t>인천승학초</t>
    <phoneticPr fontId="1" type="noConversion"/>
  </si>
  <si>
    <t>옥상 우레탄 부분방수 공사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</si>
  <si>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</si>
  <si>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</si>
  <si>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토목</t>
    <phoneticPr fontId="1" type="noConversion"/>
  </si>
  <si>
    <t>공립</t>
    <phoneticPr fontId="1" type="noConversion"/>
  </si>
  <si>
    <t>완료</t>
    <phoneticPr fontId="1" type="noConversion"/>
  </si>
  <si>
    <t>2024.7.4.제출</t>
    <phoneticPr fontId="1" type="noConversion"/>
  </si>
  <si>
    <t>인천양촌초</t>
    <phoneticPr fontId="1" type="noConversion"/>
  </si>
  <si>
    <t>전기</t>
    <phoneticPr fontId="1" type="noConversion"/>
  </si>
  <si>
    <t>보건실 바닥난방 전기공사</t>
    <phoneticPr fontId="1" type="noConversion"/>
  </si>
  <si>
    <t>공립</t>
    <phoneticPr fontId="1" type="noConversion"/>
  </si>
  <si>
    <t>논곡중</t>
    <phoneticPr fontId="1" type="noConversion"/>
  </si>
  <si>
    <t>급식실 전기공사</t>
    <phoneticPr fontId="1" type="noConversion"/>
  </si>
  <si>
    <t>용유초</t>
    <phoneticPr fontId="1" type="noConversion"/>
  </si>
  <si>
    <t>공립</t>
    <phoneticPr fontId="1" type="noConversion"/>
  </si>
  <si>
    <t>도서관 전기공사</t>
    <phoneticPr fontId="1" type="noConversion"/>
  </si>
  <si>
    <t>인천대중예술고</t>
    <phoneticPr fontId="1" type="noConversion"/>
  </si>
  <si>
    <t>실습실 환경개선공사</t>
    <phoneticPr fontId="1" type="noConversion"/>
  </si>
  <si>
    <t>월</t>
    <phoneticPr fontId="1" type="noConversion"/>
  </si>
  <si>
    <t>고등학교</t>
    <phoneticPr fontId="1" type="noConversion"/>
  </si>
  <si>
    <t>중학교</t>
    <phoneticPr fontId="1" type="noConversion"/>
  </si>
  <si>
    <t>계산중</t>
    <phoneticPr fontId="1" type="noConversion"/>
  </si>
  <si>
    <t>지능형 수학교실 공사</t>
    <phoneticPr fontId="1" type="noConversion"/>
  </si>
  <si>
    <t>가좌초</t>
    <phoneticPr fontId="1" type="noConversion"/>
  </si>
  <si>
    <t>건축</t>
    <phoneticPr fontId="1" type="noConversion"/>
  </si>
  <si>
    <t>직장어린이집 내부 환경 개선 공사</t>
    <phoneticPr fontId="1" type="noConversion"/>
  </si>
  <si>
    <t>인천중</t>
    <phoneticPr fontId="1" type="noConversion"/>
  </si>
  <si>
    <t>강당출입문 및 계단 논슬립 설치공사</t>
    <phoneticPr fontId="1" type="noConversion"/>
  </si>
  <si>
    <t>외부계단 및 화단배수 정비 공사</t>
    <phoneticPr fontId="1" type="noConversion"/>
  </si>
  <si>
    <t>부평중</t>
    <phoneticPr fontId="1" type="noConversion"/>
  </si>
  <si>
    <t>도서관 환경개선 인테리어 공사</t>
    <phoneticPr fontId="1" type="noConversion"/>
  </si>
  <si>
    <t>인천갈월초</t>
    <phoneticPr fontId="1" type="noConversion"/>
  </si>
  <si>
    <t>옥상 방수 및 도장 공사</t>
    <phoneticPr fontId="1" type="noConversion"/>
  </si>
  <si>
    <t>외부판넬 도색공사</t>
    <phoneticPr fontId="1" type="noConversion"/>
  </si>
  <si>
    <t>연수중</t>
    <phoneticPr fontId="1" type="noConversion"/>
  </si>
  <si>
    <t>구산중</t>
    <phoneticPr fontId="1" type="noConversion"/>
  </si>
  <si>
    <t>기계</t>
    <phoneticPr fontId="1" type="noConversion"/>
  </si>
  <si>
    <t>방화셔터 교체 공사</t>
    <phoneticPr fontId="1" type="noConversion"/>
  </si>
  <si>
    <t>운동장 정비 공사</t>
    <phoneticPr fontId="1" type="noConversion"/>
  </si>
  <si>
    <t>인천만수북초</t>
    <phoneticPr fontId="1" type="noConversion"/>
  </si>
  <si>
    <t>수신기 교체 공사</t>
    <phoneticPr fontId="1" type="noConversion"/>
  </si>
  <si>
    <t>초등학교</t>
    <phoneticPr fontId="1" type="noConversion"/>
  </si>
  <si>
    <t>도서관 환경개선 전기공사</t>
    <phoneticPr fontId="1" type="noConversion"/>
  </si>
  <si>
    <t>인주중</t>
    <phoneticPr fontId="1" type="noConversion"/>
  </si>
  <si>
    <t>도장공사</t>
    <phoneticPr fontId="1" type="noConversion"/>
  </si>
  <si>
    <t>화</t>
    <phoneticPr fontId="1" type="noConversion"/>
  </si>
  <si>
    <t>인천가좌여중</t>
    <phoneticPr fontId="1" type="noConversion"/>
  </si>
  <si>
    <t>관리실 환경개선공사</t>
    <phoneticPr fontId="1" type="noConversion"/>
  </si>
  <si>
    <t>인천석정초</t>
    <phoneticPr fontId="1" type="noConversion"/>
  </si>
  <si>
    <t>본관 옥상방수 코킹 보수 공사</t>
    <phoneticPr fontId="1" type="noConversion"/>
  </si>
  <si>
    <t>급식실 트렌치 부수 보강 공사</t>
    <phoneticPr fontId="1" type="noConversion"/>
  </si>
  <si>
    <t>인천해원초</t>
    <phoneticPr fontId="1" type="noConversion"/>
  </si>
  <si>
    <t>강당 환경개선 및 시설물 보수공사</t>
    <phoneticPr fontId="1" type="noConversion"/>
  </si>
  <si>
    <t>인천석남중</t>
    <phoneticPr fontId="1" type="noConversion"/>
  </si>
  <si>
    <t>미래교실 및 특수교실 구축공사</t>
    <phoneticPr fontId="1" type="noConversion"/>
  </si>
  <si>
    <t>초등학교</t>
    <phoneticPr fontId="1" type="noConversion"/>
  </si>
  <si>
    <t>가현중</t>
    <phoneticPr fontId="1" type="noConversion"/>
  </si>
  <si>
    <t>석정여고</t>
    <phoneticPr fontId="1" type="noConversion"/>
  </si>
  <si>
    <t>학생 출입문 확장공사</t>
    <phoneticPr fontId="1" type="noConversion"/>
  </si>
  <si>
    <t>주차장 노후 바닥면 환경개선공사</t>
    <phoneticPr fontId="1" type="noConversion"/>
  </si>
  <si>
    <t>인천논현중</t>
    <phoneticPr fontId="1" type="noConversion"/>
  </si>
  <si>
    <t>강당 소방시설 보수공사</t>
    <phoneticPr fontId="1" type="noConversion"/>
  </si>
  <si>
    <t>월</t>
    <phoneticPr fontId="1" type="noConversion"/>
  </si>
  <si>
    <t>임동명</t>
    <phoneticPr fontId="1" type="noConversion"/>
  </si>
  <si>
    <t>남부</t>
    <phoneticPr fontId="1" type="noConversion"/>
  </si>
  <si>
    <t>북부</t>
    <phoneticPr fontId="1" type="noConversion"/>
  </si>
  <si>
    <t>문지열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</si>
  <si>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</si>
  <si>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</si>
  <si>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</si>
  <si>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</si>
  <si>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</si>
  <si>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</si>
  <si>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</si>
  <si>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</si>
  <si>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</si>
  <si>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</si>
  <si>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</si>
  <si>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</si>
  <si>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</si>
  <si>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</si>
  <si>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</si>
  <si>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</si>
  <si>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</si>
  <si>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</si>
  <si>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</si>
  <si>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</si>
  <si>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</si>
  <si>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이창헌</t>
    <phoneticPr fontId="1" type="noConversion"/>
  </si>
  <si>
    <t>병설유치원 환경개선사업 실내건축공사</t>
    <phoneticPr fontId="1" type="noConversion"/>
  </si>
  <si>
    <t>화</t>
    <phoneticPr fontId="1" type="noConversion"/>
  </si>
  <si>
    <t>화</t>
    <phoneticPr fontId="1" type="noConversion"/>
  </si>
  <si>
    <t>인천신정중</t>
    <phoneticPr fontId="1" type="noConversion"/>
  </si>
  <si>
    <t>건축</t>
    <phoneticPr fontId="1" type="noConversion"/>
  </si>
  <si>
    <t>수</t>
  </si>
  <si>
    <t>중학교</t>
    <phoneticPr fontId="1" type="noConversion"/>
  </si>
  <si>
    <t>교사동 내부 도색공사</t>
    <phoneticPr fontId="1" type="noConversion"/>
  </si>
  <si>
    <t>인천미송초</t>
    <phoneticPr fontId="1" type="noConversion"/>
  </si>
  <si>
    <t>초등학교</t>
    <phoneticPr fontId="1" type="noConversion"/>
  </si>
  <si>
    <t>농구장 조성 공사</t>
    <phoneticPr fontId="1" type="noConversion"/>
  </si>
  <si>
    <t>토목</t>
    <phoneticPr fontId="1" type="noConversion"/>
  </si>
  <si>
    <t>인천소래초</t>
    <phoneticPr fontId="1" type="noConversion"/>
  </si>
  <si>
    <t xml:space="preserve">수목 전정 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</si>
  <si>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</si>
  <si>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</si>
  <si>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</si>
  <si>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</si>
  <si>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</si>
  <si>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</si>
  <si>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완료</t>
    <phoneticPr fontId="1" type="noConversion"/>
  </si>
  <si>
    <t>신현북초</t>
    <phoneticPr fontId="1" type="noConversion"/>
  </si>
  <si>
    <t>완료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</si>
  <si>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</si>
  <si>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</si>
  <si>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</si>
  <si>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</si>
  <si>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송해초</t>
    <phoneticPr fontId="1" type="noConversion"/>
  </si>
  <si>
    <t>건축</t>
    <phoneticPr fontId="1" type="noConversion"/>
  </si>
  <si>
    <t>강당 외부 부분도장 및 지붕 우레탄 방수공사</t>
    <phoneticPr fontId="1" type="noConversion"/>
  </si>
  <si>
    <t>인천만수초</t>
    <phoneticPr fontId="1" type="noConversion"/>
  </si>
  <si>
    <t>보건실 및 특수학급 환경개선공사</t>
    <phoneticPr fontId="1" type="noConversion"/>
  </si>
  <si>
    <t>인천안산초</t>
    <phoneticPr fontId="1" type="noConversion"/>
  </si>
  <si>
    <t>컴퓨터실 환경개선공사</t>
    <phoneticPr fontId="1" type="noConversion"/>
  </si>
  <si>
    <t>구월중</t>
    <phoneticPr fontId="1" type="noConversion"/>
  </si>
  <si>
    <t>보건실 환경개선공사</t>
    <phoneticPr fontId="1" type="noConversion"/>
  </si>
  <si>
    <t>인천성리중</t>
    <phoneticPr fontId="1" type="noConversion"/>
  </si>
  <si>
    <t>미래교실구축 설계 공사</t>
    <phoneticPr fontId="1" type="noConversion"/>
  </si>
  <si>
    <t>인천효성동초</t>
    <phoneticPr fontId="1" type="noConversion"/>
  </si>
  <si>
    <t>방충망 설치공사</t>
    <phoneticPr fontId="1" type="noConversion"/>
  </si>
  <si>
    <t>인천개흥초</t>
    <phoneticPr fontId="1" type="noConversion"/>
  </si>
  <si>
    <t>건축</t>
    <phoneticPr fontId="1" type="noConversion"/>
  </si>
  <si>
    <t>인천여고</t>
    <phoneticPr fontId="1" type="noConversion"/>
  </si>
  <si>
    <t>토목</t>
    <phoneticPr fontId="1" type="noConversion"/>
  </si>
  <si>
    <t>야외 중앙정원 바닥교체공사</t>
    <phoneticPr fontId="1" type="noConversion"/>
  </si>
  <si>
    <t>마전중</t>
    <phoneticPr fontId="1" type="noConversion"/>
  </si>
  <si>
    <t>토목</t>
    <phoneticPr fontId="1" type="noConversion"/>
  </si>
  <si>
    <t>보행자 통로개선공사</t>
    <phoneticPr fontId="1" type="noConversion"/>
  </si>
  <si>
    <t>청학중</t>
    <phoneticPr fontId="1" type="noConversion"/>
  </si>
  <si>
    <t>기계</t>
    <phoneticPr fontId="1" type="noConversion"/>
  </si>
  <si>
    <t>소방 배관 교체 공사</t>
    <phoneticPr fontId="1" type="noConversion"/>
  </si>
  <si>
    <t>명신초</t>
    <phoneticPr fontId="1" type="noConversion"/>
  </si>
  <si>
    <t>전기</t>
    <phoneticPr fontId="1" type="noConversion"/>
  </si>
  <si>
    <t>방송설비 정보통신공사</t>
    <phoneticPr fontId="1" type="noConversion"/>
  </si>
  <si>
    <t>초등학교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</si>
  <si>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</si>
  <si>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</si>
  <si>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</si>
  <si>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</si>
  <si>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</si>
  <si>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</si>
  <si>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</si>
  <si>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</si>
  <si>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</si>
  <si>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</si>
  <si>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</si>
  <si>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2024.7.11.주간</t>
    <phoneticPr fontId="1" type="noConversion"/>
  </si>
  <si>
    <t>완료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</si>
  <si>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</si>
  <si>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</si>
  <si>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</si>
  <si>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건축</t>
    <phoneticPr fontId="1" type="noConversion"/>
  </si>
  <si>
    <t xml:space="preserve">방수공사 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</si>
  <si>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</si>
  <si>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</si>
  <si>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인천해송초</t>
    <phoneticPr fontId="1" type="noConversion"/>
  </si>
  <si>
    <t>인천만수북초</t>
    <phoneticPr fontId="1" type="noConversion"/>
  </si>
  <si>
    <t>보건실 환경개선공사</t>
    <phoneticPr fontId="1" type="noConversion"/>
  </si>
  <si>
    <t>유치원 화장실 세면대 교체공사</t>
    <phoneticPr fontId="1" type="noConversion"/>
  </si>
  <si>
    <t>보건실 환경개선공사</t>
    <phoneticPr fontId="1" type="noConversion"/>
  </si>
  <si>
    <t>인천청람초</t>
    <phoneticPr fontId="1" type="noConversion"/>
  </si>
  <si>
    <t>인천용현초</t>
    <phoneticPr fontId="1" type="noConversion"/>
  </si>
  <si>
    <t>토목</t>
    <phoneticPr fontId="1" type="noConversion"/>
  </si>
  <si>
    <t>소운동장 정비 공사</t>
    <phoneticPr fontId="1" type="noConversion"/>
  </si>
  <si>
    <t>인천해송중</t>
    <phoneticPr fontId="1" type="noConversion"/>
  </si>
  <si>
    <t>운동장 펜스 및 데크 시공 공사</t>
    <phoneticPr fontId="1" type="noConversion"/>
  </si>
  <si>
    <t>인천동막초</t>
    <phoneticPr fontId="1" type="noConversion"/>
  </si>
  <si>
    <t>비구망 펜스설치를 위한 터파기 및 화단철거(벌목) 공사</t>
    <phoneticPr fontId="1" type="noConversion"/>
  </si>
  <si>
    <t>기계</t>
    <phoneticPr fontId="1" type="noConversion"/>
  </si>
  <si>
    <t>인천아라꿈유치원</t>
    <phoneticPr fontId="1" type="noConversion"/>
  </si>
  <si>
    <t>급식실 배기후드 이전설치 및 양변기 교체공사</t>
    <phoneticPr fontId="1" type="noConversion"/>
  </si>
  <si>
    <t>전기</t>
    <phoneticPr fontId="1" type="noConversion"/>
  </si>
  <si>
    <t>인화여중</t>
    <phoneticPr fontId="1" type="noConversion"/>
  </si>
  <si>
    <t>소방전기공사</t>
    <phoneticPr fontId="1" type="noConversion"/>
  </si>
  <si>
    <t>운동장 조명공사</t>
    <phoneticPr fontId="1" type="noConversion"/>
  </si>
  <si>
    <t>전기</t>
    <phoneticPr fontId="1" type="noConversion"/>
  </si>
  <si>
    <t>초등학교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</si>
  <si>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</si>
  <si>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</si>
  <si>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</si>
  <si>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</si>
  <si>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남부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</si>
  <si>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</si>
  <si>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</si>
  <si>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</si>
  <si>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</si>
  <si>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</si>
  <si>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</si>
  <si>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</si>
  <si>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이승희</t>
    <phoneticPr fontId="1" type="noConversion"/>
  </si>
  <si>
    <t>이승희</t>
    <phoneticPr fontId="1" type="noConversion"/>
  </si>
  <si>
    <t>인화여중</t>
    <phoneticPr fontId="1" type="noConversion"/>
  </si>
  <si>
    <t>건축</t>
    <phoneticPr fontId="1" type="noConversion"/>
  </si>
  <si>
    <t xml:space="preserve">장애인 편의시설공사 </t>
    <phoneticPr fontId="1" type="noConversion"/>
  </si>
  <si>
    <t>금</t>
    <phoneticPr fontId="1" type="noConversion"/>
  </si>
  <si>
    <t>조산초</t>
    <phoneticPr fontId="1" type="noConversion"/>
  </si>
  <si>
    <t>토목</t>
    <phoneticPr fontId="1" type="noConversion"/>
  </si>
  <si>
    <t>야외학습장 데크공사</t>
    <phoneticPr fontId="1" type="noConversion"/>
  </si>
  <si>
    <t>인천논곡초</t>
    <phoneticPr fontId="1" type="noConversion"/>
  </si>
  <si>
    <t>환경개선공사</t>
    <phoneticPr fontId="1" type="noConversion"/>
  </si>
  <si>
    <t>강화</t>
    <phoneticPr fontId="1" type="noConversion"/>
  </si>
  <si>
    <t>중학교</t>
    <phoneticPr fontId="1" type="noConversion"/>
  </si>
  <si>
    <t>동부</t>
    <phoneticPr fontId="1" type="noConversion"/>
  </si>
  <si>
    <t>남부</t>
    <phoneticPr fontId="1" type="noConversion"/>
  </si>
  <si>
    <t>이창헌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</si>
  <si>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</si>
  <si>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</si>
  <si>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</si>
  <si>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완료</t>
    <phoneticPr fontId="1" type="noConversion"/>
  </si>
  <si>
    <t>금</t>
    <phoneticPr fontId="1" type="noConversion"/>
  </si>
  <si>
    <t>연수여고</t>
    <phoneticPr fontId="1" type="noConversion"/>
  </si>
  <si>
    <t>건축</t>
    <phoneticPr fontId="1" type="noConversion"/>
  </si>
  <si>
    <t>도장공사</t>
    <phoneticPr fontId="1" type="noConversion"/>
  </si>
  <si>
    <t>고등학교</t>
    <phoneticPr fontId="1" type="noConversion"/>
  </si>
  <si>
    <t>인천운서중</t>
    <phoneticPr fontId="1" type="noConversion"/>
  </si>
  <si>
    <t>건축</t>
    <phoneticPr fontId="1" type="noConversion"/>
  </si>
  <si>
    <t>중학교</t>
    <phoneticPr fontId="1" type="noConversion"/>
  </si>
  <si>
    <t>1층 홈베이스 환경개선공사</t>
    <phoneticPr fontId="1" type="noConversion"/>
  </si>
  <si>
    <t xml:space="preserve"> 2층 도서관 인테리어 환경개선공사</t>
    <phoneticPr fontId="1" type="noConversion"/>
  </si>
  <si>
    <t>인천사리울초</t>
    <phoneticPr fontId="1" type="noConversion"/>
  </si>
  <si>
    <t>외벽판넬 보수 공사</t>
    <phoneticPr fontId="1" type="noConversion"/>
  </si>
  <si>
    <t>초등학교</t>
    <phoneticPr fontId="1" type="noConversion"/>
  </si>
  <si>
    <t>선인중</t>
    <phoneticPr fontId="1" type="noConversion"/>
  </si>
  <si>
    <t>전기</t>
    <phoneticPr fontId="1" type="noConversion"/>
  </si>
  <si>
    <t>노후분전함 교체공사</t>
    <phoneticPr fontId="1" type="noConversion"/>
  </si>
  <si>
    <t>동부</t>
    <phoneticPr fontId="1" type="noConversion"/>
  </si>
  <si>
    <t>남부</t>
    <phoneticPr fontId="1" type="noConversion"/>
  </si>
  <si>
    <t>임동명</t>
    <phoneticPr fontId="1" type="noConversion"/>
  </si>
  <si>
    <t>유동훈</t>
    <phoneticPr fontId="1" type="noConversion"/>
  </si>
  <si>
    <t>인천연화초</t>
    <phoneticPr fontId="1" type="noConversion"/>
  </si>
  <si>
    <t>건축</t>
    <phoneticPr fontId="1" type="noConversion"/>
  </si>
  <si>
    <t>옥상 부분 방수공사</t>
    <phoneticPr fontId="1" type="noConversion"/>
  </si>
  <si>
    <t>문학정보고</t>
    <phoneticPr fontId="1" type="noConversion"/>
  </si>
  <si>
    <t>VR실습실 및 당구장 구축 인테리어 공사</t>
    <phoneticPr fontId="1" type="noConversion"/>
  </si>
  <si>
    <t>인천석천초</t>
    <phoneticPr fontId="1" type="noConversion"/>
  </si>
  <si>
    <t>상담실 환경개선공사</t>
    <phoneticPr fontId="1" type="noConversion"/>
  </si>
  <si>
    <t>인천청인학교</t>
    <phoneticPr fontId="1" type="noConversion"/>
  </si>
  <si>
    <t>화장실 바닥타일 공사</t>
    <phoneticPr fontId="1" type="noConversion"/>
  </si>
  <si>
    <t xml:space="preserve">부마초 </t>
    <phoneticPr fontId="1" type="noConversion"/>
  </si>
  <si>
    <t>출입문 교체 공사</t>
    <phoneticPr fontId="1" type="noConversion"/>
  </si>
  <si>
    <t>초등학교</t>
    <phoneticPr fontId="1" type="noConversion"/>
  </si>
  <si>
    <t>선인중</t>
    <phoneticPr fontId="1" type="noConversion"/>
  </si>
  <si>
    <t>토목</t>
    <phoneticPr fontId="1" type="noConversion"/>
  </si>
  <si>
    <t>옹벽 보수공사</t>
    <phoneticPr fontId="1" type="noConversion"/>
  </si>
  <si>
    <t>운동장 스탠드 도색 및 데크설치 공사</t>
    <phoneticPr fontId="1" type="noConversion"/>
  </si>
  <si>
    <t>인천연송고</t>
    <phoneticPr fontId="1" type="noConversion"/>
  </si>
  <si>
    <t>동부</t>
    <phoneticPr fontId="1" type="noConversion"/>
  </si>
  <si>
    <t>남부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</si>
  <si>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</si>
  <si>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</si>
  <si>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</si>
  <si>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</si>
  <si>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</si>
  <si>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</si>
  <si>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간재울초</t>
    <phoneticPr fontId="1" type="noConversion"/>
  </si>
  <si>
    <t>건축</t>
    <phoneticPr fontId="1" type="noConversion"/>
  </si>
  <si>
    <t>유치원 바닥재 교체 및 누수보수공사</t>
    <phoneticPr fontId="1" type="noConversion"/>
  </si>
  <si>
    <t>초등학교</t>
    <phoneticPr fontId="1" type="noConversion"/>
  </si>
  <si>
    <t>공립</t>
    <phoneticPr fontId="1" type="noConversion"/>
  </si>
  <si>
    <t>전기</t>
    <phoneticPr fontId="1" type="noConversion"/>
  </si>
  <si>
    <t>음성점멸 유도등 설치공사</t>
    <phoneticPr fontId="1" type="noConversion"/>
  </si>
  <si>
    <t>인천창신초</t>
    <phoneticPr fontId="1" type="noConversion"/>
  </si>
  <si>
    <t>급식소 전력간선 추가 설비공사</t>
    <phoneticPr fontId="1" type="noConversion"/>
  </si>
  <si>
    <t>월</t>
    <phoneticPr fontId="1" type="noConversion"/>
  </si>
  <si>
    <t>서부</t>
    <phoneticPr fontId="1" type="noConversion"/>
  </si>
  <si>
    <t>서부</t>
    <phoneticPr fontId="1" type="noConversion"/>
  </si>
  <si>
    <t>문지열</t>
    <phoneticPr fontId="1" type="noConversion"/>
  </si>
  <si>
    <t>원유라</t>
    <phoneticPr fontId="1" type="noConversion"/>
  </si>
  <si>
    <t>원당중</t>
    <phoneticPr fontId="1" type="noConversion"/>
  </si>
  <si>
    <t>문주철</t>
    <phoneticPr fontId="1" type="noConversion"/>
  </si>
  <si>
    <t>인천경서초</t>
    <phoneticPr fontId="1" type="noConversion"/>
  </si>
  <si>
    <t>교동고</t>
    <phoneticPr fontId="1" type="noConversion"/>
  </si>
  <si>
    <t>학교건물 외부 인방제거 공사</t>
    <phoneticPr fontId="1" type="noConversion"/>
  </si>
  <si>
    <t>고등학교</t>
    <phoneticPr fontId="1" type="noConversion"/>
  </si>
  <si>
    <t>서부</t>
    <phoneticPr fontId="1" type="noConversion"/>
  </si>
  <si>
    <t>강화</t>
    <phoneticPr fontId="1" type="noConversion"/>
  </si>
  <si>
    <t>문지열</t>
    <phoneticPr fontId="1" type="noConversion"/>
  </si>
  <si>
    <t>완료</t>
    <phoneticPr fontId="1" type="noConversion"/>
  </si>
  <si>
    <t>월</t>
    <phoneticPr fontId="1" type="noConversion"/>
  </si>
  <si>
    <t>월</t>
    <phoneticPr fontId="1" type="noConversion"/>
  </si>
  <si>
    <t xml:space="preserve"> 복도 및 교실 바닥교체 공사</t>
    <phoneticPr fontId="1" type="noConversion"/>
  </si>
  <si>
    <t>인천인주초</t>
    <phoneticPr fontId="1" type="noConversion"/>
  </si>
  <si>
    <t>건축</t>
    <phoneticPr fontId="1" type="noConversion"/>
  </si>
  <si>
    <t>복도 바닥 교체 공사</t>
    <phoneticPr fontId="1" type="noConversion"/>
  </si>
  <si>
    <t>연수초</t>
    <phoneticPr fontId="1" type="noConversion"/>
  </si>
  <si>
    <t>외부 계단 보수 및 데크 조성 공사</t>
    <phoneticPr fontId="1" type="noConversion"/>
  </si>
  <si>
    <t>중앙초</t>
    <phoneticPr fontId="1" type="noConversion"/>
  </si>
  <si>
    <t>조리원 휴게실 및 보건실 환경개선공사</t>
    <phoneticPr fontId="1" type="noConversion"/>
  </si>
  <si>
    <t>인천가림초</t>
    <phoneticPr fontId="1" type="noConversion"/>
  </si>
  <si>
    <t>기계</t>
    <phoneticPr fontId="1" type="noConversion"/>
  </si>
  <si>
    <t>급식실 가스 온수기 교체 공사</t>
    <phoneticPr fontId="1" type="noConversion"/>
  </si>
  <si>
    <t>인천부흥고</t>
    <phoneticPr fontId="1" type="noConversion"/>
  </si>
  <si>
    <t>공립</t>
    <phoneticPr fontId="1" type="noConversion"/>
  </si>
  <si>
    <t>남부</t>
    <phoneticPr fontId="1" type="noConversion"/>
  </si>
  <si>
    <t>동부</t>
    <phoneticPr fontId="1" type="noConversion"/>
  </si>
  <si>
    <t>서부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</si>
  <si>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</si>
  <si>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</si>
  <si>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</si>
  <si>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</si>
  <si>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인천효성동초</t>
    <phoneticPr fontId="1" type="noConversion"/>
  </si>
  <si>
    <t>건축</t>
    <phoneticPr fontId="1" type="noConversion"/>
  </si>
  <si>
    <t xml:space="preserve">방충망 설치공사 </t>
    <phoneticPr fontId="1" type="noConversion"/>
  </si>
  <si>
    <t>초등학교</t>
    <phoneticPr fontId="1" type="noConversion"/>
  </si>
  <si>
    <t>구월여중</t>
    <phoneticPr fontId="1" type="noConversion"/>
  </si>
  <si>
    <t>급식소앞 바닥보수공사</t>
    <phoneticPr fontId="1" type="noConversion"/>
  </si>
  <si>
    <t>화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</si>
  <si>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</si>
  <si>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</si>
  <si>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</si>
  <si>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</si>
  <si>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</si>
  <si>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논곡중</t>
    <phoneticPr fontId="1" type="noConversion"/>
  </si>
  <si>
    <t>건축</t>
    <phoneticPr fontId="1" type="noConversion"/>
  </si>
  <si>
    <t>외부계단 정비 공사</t>
    <phoneticPr fontId="1" type="noConversion"/>
  </si>
  <si>
    <t>인천장아초병설유</t>
    <phoneticPr fontId="1" type="noConversion"/>
  </si>
  <si>
    <t>유치원</t>
    <phoneticPr fontId="1" type="noConversion"/>
  </si>
  <si>
    <t>상담실 구축 공사</t>
    <phoneticPr fontId="1" type="noConversion"/>
  </si>
  <si>
    <t>인천담방초</t>
    <phoneticPr fontId="1" type="noConversion"/>
  </si>
  <si>
    <t>신관 및 강당동 인방 등 외부 도색 공사</t>
    <phoneticPr fontId="1" type="noConversion"/>
  </si>
  <si>
    <t>인천연성초</t>
    <phoneticPr fontId="1" type="noConversion"/>
  </si>
  <si>
    <t>도서관 환경개선공사</t>
    <phoneticPr fontId="1" type="noConversion"/>
  </si>
  <si>
    <t>인천연송초</t>
    <phoneticPr fontId="1" type="noConversion"/>
  </si>
  <si>
    <t>교실 조성 및 급식소 출입문 설치 공사</t>
    <phoneticPr fontId="1" type="noConversion"/>
  </si>
  <si>
    <t>인화여고</t>
    <phoneticPr fontId="1" type="noConversion"/>
  </si>
  <si>
    <t>가림고</t>
    <phoneticPr fontId="1" type="noConversion"/>
  </si>
  <si>
    <t>급식소 차양막 설치 공사</t>
    <phoneticPr fontId="1" type="noConversion"/>
  </si>
  <si>
    <t>인천대정초</t>
    <phoneticPr fontId="1" type="noConversion"/>
  </si>
  <si>
    <t>특수학급 환경개선공사</t>
    <phoneticPr fontId="1" type="noConversion"/>
  </si>
  <si>
    <t>인천초은중</t>
    <phoneticPr fontId="1" type="noConversion"/>
  </si>
  <si>
    <t>두드림 구축 및 복도안전시설공사</t>
    <phoneticPr fontId="1" type="noConversion"/>
  </si>
  <si>
    <t>작전여고</t>
    <phoneticPr fontId="1" type="noConversion"/>
  </si>
  <si>
    <t>건축</t>
    <phoneticPr fontId="1" type="noConversion"/>
  </si>
  <si>
    <t>학교사랑기록관 흔적들 구축공사</t>
    <phoneticPr fontId="1" type="noConversion"/>
  </si>
  <si>
    <t>인천신현고</t>
    <phoneticPr fontId="1" type="noConversion"/>
  </si>
  <si>
    <t>건축</t>
    <phoneticPr fontId="1" type="noConversion"/>
  </si>
  <si>
    <t>화장실변기 교체 공사</t>
    <phoneticPr fontId="1" type="noConversion"/>
  </si>
  <si>
    <t>화</t>
  </si>
  <si>
    <t>완료</t>
    <phoneticPr fontId="1" type="noConversion"/>
  </si>
  <si>
    <t>완료</t>
    <phoneticPr fontId="1" type="noConversion"/>
  </si>
  <si>
    <t>완료</t>
    <phoneticPr fontId="1" type="noConversion"/>
  </si>
  <si>
    <t>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</si>
  <si>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</si>
  <si>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</si>
  <si>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</si>
  <si>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</si>
  <si>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</si>
  <si>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</si>
  <si>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</si>
  <si>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</si>
  <si>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</si>
  <si>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</si>
  <si>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</si>
  <si>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</si>
  <si>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</si>
  <si>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계산공고</t>
    <phoneticPr fontId="1" type="noConversion"/>
  </si>
  <si>
    <t>인천아라고</t>
    <phoneticPr fontId="1" type="noConversion"/>
  </si>
  <si>
    <t>토목</t>
    <phoneticPr fontId="1" type="noConversion"/>
  </si>
  <si>
    <t>인천해송고</t>
    <phoneticPr fontId="1" type="noConversion"/>
  </si>
  <si>
    <t>인천첨단초</t>
    <phoneticPr fontId="1" type="noConversion"/>
  </si>
  <si>
    <t>토목</t>
    <phoneticPr fontId="1" type="noConversion"/>
  </si>
  <si>
    <t>소규모환경개선공사</t>
    <phoneticPr fontId="1" type="noConversion"/>
  </si>
  <si>
    <t>야외교실 데크설치공사</t>
    <phoneticPr fontId="1" type="noConversion"/>
  </si>
  <si>
    <t>다목적체육장 기초 콘크리트타설 공사</t>
    <phoneticPr fontId="1" type="noConversion"/>
  </si>
  <si>
    <t>인천송도초</t>
    <phoneticPr fontId="1" type="noConversion"/>
  </si>
  <si>
    <t>교내 석축보수 공사</t>
    <phoneticPr fontId="1" type="noConversion"/>
  </si>
  <si>
    <t>기계</t>
    <phoneticPr fontId="1" type="noConversion"/>
  </si>
  <si>
    <t>문주철</t>
    <phoneticPr fontId="1" type="noConversion"/>
  </si>
  <si>
    <t>완료</t>
    <phoneticPr fontId="1" type="noConversion"/>
  </si>
  <si>
    <t>문학정보고</t>
    <phoneticPr fontId="1" type="noConversion"/>
  </si>
  <si>
    <t>VR실습실 전기 공사</t>
    <phoneticPr fontId="1" type="noConversion"/>
  </si>
  <si>
    <t>전기</t>
    <phoneticPr fontId="1" type="noConversion"/>
  </si>
  <si>
    <t>상담실 구축 전기공사</t>
    <phoneticPr fontId="1" type="noConversion"/>
  </si>
  <si>
    <t>동부</t>
    <phoneticPr fontId="1" type="noConversion"/>
  </si>
  <si>
    <t>이창헌</t>
    <phoneticPr fontId="1" type="noConversion"/>
  </si>
  <si>
    <t>이승희</t>
    <phoneticPr fontId="1" type="noConversion"/>
  </si>
  <si>
    <t>남부</t>
    <phoneticPr fontId="1" type="noConversion"/>
  </si>
  <si>
    <t>학과 재구조화 실습실 전기, 정보통신 환경개선공사</t>
    <phoneticPr fontId="1" type="noConversion"/>
  </si>
  <si>
    <t>월</t>
    <phoneticPr fontId="1" type="noConversion"/>
  </si>
  <si>
    <t>월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</si>
  <si>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</si>
  <si>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</si>
  <si>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</si>
  <si>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수</t>
    <phoneticPr fontId="1" type="noConversion"/>
  </si>
  <si>
    <t>인천동막초</t>
    <phoneticPr fontId="1" type="noConversion"/>
  </si>
  <si>
    <t>건축</t>
    <phoneticPr fontId="1" type="noConversion"/>
  </si>
  <si>
    <t>보건실 현대화 인테리어 공사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</si>
  <si>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</si>
  <si>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</si>
  <si>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</si>
  <si>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수</t>
    <phoneticPr fontId="1" type="noConversion"/>
  </si>
  <si>
    <t>구산중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</si>
  <si>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</si>
  <si>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</si>
  <si>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</si>
  <si>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인천초은고</t>
    <phoneticPr fontId="1" type="noConversion"/>
  </si>
  <si>
    <t>검암중</t>
    <phoneticPr fontId="1" type="noConversion"/>
  </si>
  <si>
    <t>인천부원초</t>
    <phoneticPr fontId="1" type="noConversion"/>
  </si>
  <si>
    <t>교실 및 특별실 내부 낙서방지 도장공사</t>
    <phoneticPr fontId="1" type="noConversion"/>
  </si>
  <si>
    <t>인주중</t>
    <phoneticPr fontId="1" type="noConversion"/>
  </si>
  <si>
    <t>도장공사</t>
    <phoneticPr fontId="1" type="noConversion"/>
  </si>
  <si>
    <t>명신초</t>
    <phoneticPr fontId="1" type="noConversion"/>
  </si>
  <si>
    <t>관사 환경개선공사</t>
    <phoneticPr fontId="1" type="noConversion"/>
  </si>
  <si>
    <t xml:space="preserve">서인천고 </t>
    <phoneticPr fontId="1" type="noConversion"/>
  </si>
  <si>
    <t>강당 대형스크린설치 공사</t>
    <phoneticPr fontId="1" type="noConversion"/>
  </si>
  <si>
    <t>미디어실 및 민원상담실 구축 공사</t>
    <phoneticPr fontId="1" type="noConversion"/>
  </si>
  <si>
    <t>인천작전초</t>
    <phoneticPr fontId="1" type="noConversion"/>
  </si>
  <si>
    <t>토목</t>
    <phoneticPr fontId="1" type="noConversion"/>
  </si>
  <si>
    <t>운동장 배수로 정비 개선공사</t>
    <phoneticPr fontId="1" type="noConversion"/>
  </si>
  <si>
    <t>인천신월초</t>
    <phoneticPr fontId="1" type="noConversion"/>
  </si>
  <si>
    <t>토목</t>
    <phoneticPr fontId="1" type="noConversion"/>
  </si>
  <si>
    <t>운동장 절개면 보수보강 공사</t>
    <phoneticPr fontId="1" type="noConversion"/>
  </si>
  <si>
    <t>금</t>
    <phoneticPr fontId="1" type="noConversion"/>
  </si>
  <si>
    <t>불로초</t>
    <phoneticPr fontId="1" type="noConversion"/>
  </si>
  <si>
    <t>인천동부초</t>
    <phoneticPr fontId="1" type="noConversion"/>
  </si>
  <si>
    <t>내부도장공사</t>
    <phoneticPr fontId="1" type="noConversion"/>
  </si>
  <si>
    <t>구월중</t>
    <phoneticPr fontId="1" type="noConversion"/>
  </si>
  <si>
    <t>작전고</t>
    <phoneticPr fontId="1" type="noConversion"/>
  </si>
  <si>
    <t>연경통로 차양 및 바닥방수공사</t>
    <phoneticPr fontId="1" type="noConversion"/>
  </si>
  <si>
    <t>부마초</t>
    <phoneticPr fontId="1" type="noConversion"/>
  </si>
  <si>
    <t>건축</t>
    <phoneticPr fontId="1" type="noConversion"/>
  </si>
  <si>
    <t>유치원 교실출입문 등 교체공사</t>
    <phoneticPr fontId="1" type="noConversion"/>
  </si>
  <si>
    <t>학익여고</t>
    <phoneticPr fontId="1" type="noConversion"/>
  </si>
  <si>
    <t>급식동 옥상 방수 및 도장공사</t>
    <phoneticPr fontId="1" type="noConversion"/>
  </si>
  <si>
    <t>인천진산과학고</t>
    <phoneticPr fontId="1" type="noConversion"/>
  </si>
  <si>
    <t>복도환경개선공사</t>
    <phoneticPr fontId="1" type="noConversion"/>
  </si>
  <si>
    <t>건축</t>
    <phoneticPr fontId="1" type="noConversion"/>
  </si>
  <si>
    <t>지능형 수학교실 구축 공사</t>
    <phoneticPr fontId="1" type="noConversion"/>
  </si>
  <si>
    <t>가좌고</t>
    <phoneticPr fontId="1" type="noConversion"/>
  </si>
  <si>
    <t>도서관 환경개선공사</t>
    <phoneticPr fontId="1" type="noConversion"/>
  </si>
  <si>
    <t>인천비즈니스고</t>
    <phoneticPr fontId="1" type="noConversion"/>
  </si>
  <si>
    <t>완료</t>
    <phoneticPr fontId="1" type="noConversion"/>
  </si>
  <si>
    <t>인천서화초</t>
    <phoneticPr fontId="1" type="noConversion"/>
  </si>
  <si>
    <t>기계</t>
    <phoneticPr fontId="1" type="noConversion"/>
  </si>
  <si>
    <t>늘봄혐의실 구축 공사</t>
    <phoneticPr fontId="1" type="noConversion"/>
  </si>
  <si>
    <t xml:space="preserve">인천서화초 </t>
    <phoneticPr fontId="1" type="noConversion"/>
  </si>
  <si>
    <t>CCTV공사</t>
    <phoneticPr fontId="1" type="noConversion"/>
  </si>
  <si>
    <t>전기</t>
    <phoneticPr fontId="1" type="noConversion"/>
  </si>
  <si>
    <t>가좌고</t>
    <phoneticPr fontId="1" type="noConversion"/>
  </si>
  <si>
    <t>전기</t>
    <phoneticPr fontId="1" type="noConversion"/>
  </si>
  <si>
    <t>중학교</t>
    <phoneticPr fontId="1" type="noConversion"/>
  </si>
  <si>
    <t>방화셔터 및 감지기 교체 공사</t>
    <phoneticPr fontId="1" type="noConversion"/>
  </si>
  <si>
    <t>월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</si>
  <si>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</si>
  <si>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</si>
  <si>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</si>
  <si>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</si>
  <si>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</si>
  <si>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</si>
  <si>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</si>
  <si>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</si>
  <si>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</si>
  <si>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</si>
  <si>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</si>
  <si>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</si>
  <si>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</si>
  <si>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</si>
  <si>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</si>
  <si>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</si>
  <si>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</si>
  <si>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</si>
  <si>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</si>
  <si>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</si>
  <si>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실습동 창호 개선</t>
    <phoneticPr fontId="1" type="noConversion"/>
  </si>
  <si>
    <t>건축</t>
    <phoneticPr fontId="1" type="noConversion"/>
  </si>
  <si>
    <t>완료</t>
    <phoneticPr fontId="1" type="noConversion"/>
  </si>
  <si>
    <t>연못바닥, 보행로 주차라인 도색, 보도블럭 보수공사</t>
    <phoneticPr fontId="1" type="noConversion"/>
  </si>
  <si>
    <t>인천기계공고</t>
    <phoneticPr fontId="1" type="noConversion"/>
  </si>
  <si>
    <t>옥상방수 및 누수보수 공사</t>
    <phoneticPr fontId="1" type="noConversion"/>
  </si>
  <si>
    <t>인천안산초</t>
    <phoneticPr fontId="1" type="noConversion"/>
  </si>
  <si>
    <t>건축</t>
    <phoneticPr fontId="1" type="noConversion"/>
  </si>
  <si>
    <t>돌봄교실 환경개선공사</t>
    <phoneticPr fontId="1" type="noConversion"/>
  </si>
  <si>
    <t>인천예일고</t>
    <phoneticPr fontId="1" type="noConversion"/>
  </si>
  <si>
    <t>체육관 및 보건실 환경개선공사</t>
    <phoneticPr fontId="1" type="noConversion"/>
  </si>
  <si>
    <t>인천장아초</t>
    <phoneticPr fontId="1" type="noConversion"/>
  </si>
  <si>
    <t>시설보수 공사</t>
    <phoneticPr fontId="1" type="noConversion"/>
  </si>
  <si>
    <t>양지초</t>
    <phoneticPr fontId="1" type="noConversion"/>
  </si>
  <si>
    <t>영어교실 환경개선공사</t>
    <phoneticPr fontId="1" type="noConversion"/>
  </si>
  <si>
    <t>서운고</t>
    <phoneticPr fontId="1" type="noConversion"/>
  </si>
  <si>
    <t>체욱관 안전난간 설치공사</t>
    <phoneticPr fontId="1" type="noConversion"/>
  </si>
  <si>
    <t>건지초</t>
    <phoneticPr fontId="1" type="noConversion"/>
  </si>
  <si>
    <t>복도환경개선공사</t>
    <phoneticPr fontId="1" type="noConversion"/>
  </si>
  <si>
    <t>인천인혜학교</t>
    <phoneticPr fontId="1" type="noConversion"/>
  </si>
  <si>
    <t>보건실 외 실내환경개선공사</t>
    <phoneticPr fontId="1" type="noConversion"/>
  </si>
  <si>
    <t>인천창신초</t>
    <phoneticPr fontId="1" type="noConversion"/>
  </si>
  <si>
    <t>소체육실 내부 환경공사(방음공사)</t>
    <phoneticPr fontId="1" type="noConversion"/>
  </si>
  <si>
    <t>교내환경개선공사(보건실, 컴퓨터실, 민원상담실)</t>
    <phoneticPr fontId="1" type="noConversion"/>
  </si>
  <si>
    <t>청학중</t>
    <phoneticPr fontId="1" type="noConversion"/>
  </si>
  <si>
    <t>보건실 및 당직실 환경개선공사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</si>
  <si>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</si>
  <si>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</si>
  <si>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AI실 구축 및 특수학급 환경개선 공사</t>
    <phoneticPr fontId="1" type="noConversion"/>
  </si>
  <si>
    <t>부광고</t>
    <phoneticPr fontId="1" type="noConversion"/>
  </si>
  <si>
    <t>외벽 발수 및 도장공사</t>
    <phoneticPr fontId="1" type="noConversion"/>
  </si>
  <si>
    <t>간재울초</t>
    <phoneticPr fontId="1" type="noConversion"/>
  </si>
  <si>
    <t>유치원 바닥재 교체 및 누수보수공사</t>
    <phoneticPr fontId="1" type="noConversion"/>
  </si>
  <si>
    <t>함박중</t>
    <phoneticPr fontId="1" type="noConversion"/>
  </si>
  <si>
    <t>보건실 환경개선공사</t>
    <phoneticPr fontId="1" type="noConversion"/>
  </si>
  <si>
    <t>가정여중</t>
    <phoneticPr fontId="1" type="noConversion"/>
  </si>
  <si>
    <t>가사실 환경개선공사</t>
    <phoneticPr fontId="1" type="noConversion"/>
  </si>
  <si>
    <t>인천논현초</t>
    <phoneticPr fontId="1" type="noConversion"/>
  </si>
  <si>
    <t>도서관 환경개선공사</t>
    <phoneticPr fontId="1" type="noConversion"/>
  </si>
  <si>
    <t>작동초</t>
    <phoneticPr fontId="1" type="noConversion"/>
  </si>
  <si>
    <t>특수학급 환경개선공사</t>
    <phoneticPr fontId="1" type="noConversion"/>
  </si>
  <si>
    <t>인천대화초</t>
    <phoneticPr fontId="1" type="noConversion"/>
  </si>
  <si>
    <t>인천예송중</t>
    <phoneticPr fontId="1" type="noConversion"/>
  </si>
  <si>
    <t>자기주도 학습공간 구축 공사</t>
    <phoneticPr fontId="1" type="noConversion"/>
  </si>
  <si>
    <t>교사동 외부도장공사</t>
    <phoneticPr fontId="1" type="noConversion"/>
  </si>
  <si>
    <t>돌봄교실 환경개선공사</t>
    <phoneticPr fontId="1" type="noConversion"/>
  </si>
  <si>
    <t>인천부흥초</t>
    <phoneticPr fontId="1" type="noConversion"/>
  </si>
  <si>
    <t>계산중</t>
    <phoneticPr fontId="1" type="noConversion"/>
  </si>
  <si>
    <t>방화문 교체 공사</t>
    <phoneticPr fontId="1" type="noConversion"/>
  </si>
  <si>
    <t>금곡초</t>
    <phoneticPr fontId="1" type="noConversion"/>
  </si>
  <si>
    <t>복도 쉼공간 조성 공사</t>
    <phoneticPr fontId="1" type="noConversion"/>
  </si>
  <si>
    <t>안전난간설치공사</t>
    <phoneticPr fontId="1" type="noConversion"/>
  </si>
  <si>
    <t>도림초</t>
    <phoneticPr fontId="1" type="noConversion"/>
  </si>
  <si>
    <t>방송실 인테리어 공사</t>
    <phoneticPr fontId="1" type="noConversion"/>
  </si>
  <si>
    <t>보건실, 당직실 환경개선공사</t>
    <phoneticPr fontId="1" type="noConversion"/>
  </si>
  <si>
    <t>외벽판넬 보수 및 방수 공사</t>
    <phoneticPr fontId="1" type="noConversion"/>
  </si>
  <si>
    <t>부평여중</t>
    <phoneticPr fontId="1" type="noConversion"/>
  </si>
  <si>
    <t>강당 화장실 및 샤워실 내부 환경개선공사</t>
    <phoneticPr fontId="1" type="noConversion"/>
  </si>
  <si>
    <t>월</t>
    <phoneticPr fontId="1" type="noConversion"/>
  </si>
  <si>
    <t>인천연성초</t>
    <phoneticPr fontId="1" type="noConversion"/>
  </si>
  <si>
    <t>토목</t>
    <phoneticPr fontId="1" type="noConversion"/>
  </si>
  <si>
    <t>외부도장(스탠드 및 담장) 공사</t>
    <phoneticPr fontId="1" type="noConversion"/>
  </si>
  <si>
    <t>인천새봄초</t>
    <phoneticPr fontId="1" type="noConversion"/>
  </si>
  <si>
    <t>토목</t>
    <phoneticPr fontId="1" type="noConversion"/>
  </si>
  <si>
    <t>인천정각초</t>
    <phoneticPr fontId="1" type="noConversion"/>
  </si>
  <si>
    <t>놀이마당 조성공사</t>
    <phoneticPr fontId="1" type="noConversion"/>
  </si>
  <si>
    <t>운동장 정비공사</t>
    <phoneticPr fontId="1" type="noConversion"/>
  </si>
  <si>
    <t>농구장 공사</t>
    <phoneticPr fontId="1" type="noConversion"/>
  </si>
  <si>
    <t>인천안산초</t>
    <phoneticPr fontId="1" type="noConversion"/>
  </si>
  <si>
    <t>부평고</t>
    <phoneticPr fontId="1" type="noConversion"/>
  </si>
  <si>
    <t>토목</t>
    <phoneticPr fontId="1" type="noConversion"/>
  </si>
  <si>
    <t>구령대 보수 공사</t>
    <phoneticPr fontId="1" type="noConversion"/>
  </si>
  <si>
    <t>씨름장 모래 교체공사</t>
    <phoneticPr fontId="1" type="noConversion"/>
  </si>
  <si>
    <t>미추홀외고</t>
    <phoneticPr fontId="1" type="noConversion"/>
  </si>
  <si>
    <t>연못 방수 공사</t>
    <phoneticPr fontId="1" type="noConversion"/>
  </si>
  <si>
    <t>보도블럭 재설치 공사</t>
    <phoneticPr fontId="1" type="noConversion"/>
  </si>
  <si>
    <t>목</t>
    <phoneticPr fontId="1" type="noConversion"/>
  </si>
  <si>
    <t>부광중</t>
    <phoneticPr fontId="1" type="noConversion"/>
  </si>
  <si>
    <t>기계</t>
    <phoneticPr fontId="1" type="noConversion"/>
  </si>
  <si>
    <t>영어교실 인테리어 공사</t>
    <phoneticPr fontId="1" type="noConversion"/>
  </si>
  <si>
    <t>급식소 조리실 환기설비 기계설비 공사</t>
    <phoneticPr fontId="1" type="noConversion"/>
  </si>
  <si>
    <t>교동초</t>
    <phoneticPr fontId="1" type="noConversion"/>
  </si>
  <si>
    <t>관사환경개선공사</t>
    <phoneticPr fontId="1" type="noConversion"/>
  </si>
  <si>
    <t>전기</t>
    <phoneticPr fontId="1" type="noConversion"/>
  </si>
  <si>
    <t>도서관 환경개선관련 전기공사</t>
    <phoneticPr fontId="1" type="noConversion"/>
  </si>
  <si>
    <t>인천석남중</t>
    <phoneticPr fontId="1" type="noConversion"/>
  </si>
  <si>
    <t>전기</t>
    <phoneticPr fontId="1" type="noConversion"/>
  </si>
  <si>
    <t>미래교실, 특수학급 난방 및 급식소 소독고 전기공사</t>
    <phoneticPr fontId="1" type="noConversion"/>
  </si>
  <si>
    <t>전기</t>
    <phoneticPr fontId="1" type="noConversion"/>
  </si>
  <si>
    <t>교내환경개선(보건실, 컴퓨터실) 전기 공사</t>
    <phoneticPr fontId="1" type="noConversion"/>
  </si>
  <si>
    <t>인천성리중</t>
    <phoneticPr fontId="1" type="noConversion"/>
  </si>
  <si>
    <t>중학교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</si>
  <si>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</si>
  <si>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</si>
  <si>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</si>
  <si>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</si>
  <si>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</si>
  <si>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</si>
  <si>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</si>
  <si>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</si>
  <si>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</si>
  <si>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</si>
  <si>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</si>
  <si>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</si>
  <si>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</si>
  <si>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</si>
  <si>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</si>
  <si>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북부</t>
    <phoneticPr fontId="1" type="noConversion"/>
  </si>
  <si>
    <t>강화</t>
    <phoneticPr fontId="1" type="noConversion"/>
  </si>
  <si>
    <t>문주철</t>
    <phoneticPr fontId="1" type="noConversion"/>
  </si>
  <si>
    <t>문주철</t>
    <phoneticPr fontId="1" type="noConversion"/>
  </si>
  <si>
    <t>동부</t>
    <phoneticPr fontId="1" type="noConversion"/>
  </si>
  <si>
    <t>초등학교</t>
    <phoneticPr fontId="1" type="noConversion"/>
  </si>
  <si>
    <t>동부</t>
    <phoneticPr fontId="1" type="noConversion"/>
  </si>
  <si>
    <t>북부</t>
    <phoneticPr fontId="1" type="noConversion"/>
  </si>
  <si>
    <t>중학교</t>
    <phoneticPr fontId="1" type="noConversion"/>
  </si>
  <si>
    <t>금</t>
    <phoneticPr fontId="1" type="noConversion"/>
  </si>
  <si>
    <t>금</t>
    <phoneticPr fontId="1" type="noConversion"/>
  </si>
  <si>
    <t>금</t>
    <phoneticPr fontId="1" type="noConversion"/>
  </si>
  <si>
    <t>화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</si>
  <si>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</si>
  <si>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</si>
  <si>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</si>
  <si>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</si>
  <si>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</si>
  <si>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문지열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</si>
  <si>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</si>
  <si>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</si>
  <si>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</si>
  <si>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</si>
  <si>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임동명</t>
    <phoneticPr fontId="1" type="noConversion"/>
  </si>
  <si>
    <t>인천공촌초</t>
    <phoneticPr fontId="1" type="noConversion"/>
  </si>
  <si>
    <t>초등학교</t>
    <phoneticPr fontId="1" type="noConversion"/>
  </si>
  <si>
    <t>모둠토의실 인테리어 공사</t>
    <phoneticPr fontId="1" type="noConversion"/>
  </si>
  <si>
    <t>1층 로비 인테리어 공사</t>
    <phoneticPr fontId="1" type="noConversion"/>
  </si>
  <si>
    <t>방송실 공사</t>
    <phoneticPr fontId="1" type="noConversion"/>
  </si>
  <si>
    <t>서부</t>
    <phoneticPr fontId="1" type="noConversion"/>
  </si>
  <si>
    <t>공립</t>
    <phoneticPr fontId="1" type="noConversion"/>
  </si>
  <si>
    <t>문지열</t>
    <phoneticPr fontId="1" type="noConversion"/>
  </si>
  <si>
    <t>목</t>
    <phoneticPr fontId="1" type="noConversion"/>
  </si>
  <si>
    <t>인천전자마이스터고</t>
    <phoneticPr fontId="1" type="noConversion"/>
  </si>
  <si>
    <t>토목</t>
    <phoneticPr fontId="1" type="noConversion"/>
  </si>
  <si>
    <t>차량진입로 화단정리 및 경계석 설치 공사</t>
    <phoneticPr fontId="1" type="noConversion"/>
  </si>
  <si>
    <t>남부</t>
    <phoneticPr fontId="1" type="noConversion"/>
  </si>
  <si>
    <t>완료</t>
    <phoneticPr fontId="1" type="noConversion"/>
  </si>
  <si>
    <t>초은초</t>
    <phoneticPr fontId="1" type="noConversion"/>
  </si>
  <si>
    <t>건축</t>
    <phoneticPr fontId="1" type="noConversion"/>
  </si>
  <si>
    <t>초등학교</t>
    <phoneticPr fontId="1" type="noConversion"/>
  </si>
  <si>
    <t>고등학교</t>
    <phoneticPr fontId="1" type="noConversion"/>
  </si>
  <si>
    <t>영선고</t>
    <phoneticPr fontId="1" type="noConversion"/>
  </si>
  <si>
    <t xml:space="preserve">방수공사 </t>
    <phoneticPr fontId="1" type="noConversion"/>
  </si>
  <si>
    <t>완료</t>
    <phoneticPr fontId="1" type="noConversion"/>
  </si>
  <si>
    <t>도림초</t>
    <phoneticPr fontId="1" type="noConversion"/>
  </si>
  <si>
    <t>명신초</t>
    <phoneticPr fontId="1" type="noConversion"/>
  </si>
  <si>
    <t>서운초</t>
    <phoneticPr fontId="1" type="noConversion"/>
  </si>
  <si>
    <t>방송실 인테리어 공사</t>
    <phoneticPr fontId="1" type="noConversion"/>
  </si>
  <si>
    <t>관사 보수공사</t>
    <phoneticPr fontId="1" type="noConversion"/>
  </si>
  <si>
    <t>늘봄교실 환경개선공사</t>
    <phoneticPr fontId="1" type="noConversion"/>
  </si>
  <si>
    <t>월</t>
    <phoneticPr fontId="1" type="noConversion"/>
  </si>
  <si>
    <t>청라초</t>
    <phoneticPr fontId="1" type="noConversion"/>
  </si>
  <si>
    <t>택배보관실 조성공사</t>
    <phoneticPr fontId="1" type="noConversion"/>
  </si>
  <si>
    <t>화</t>
    <phoneticPr fontId="1" type="noConversion"/>
  </si>
  <si>
    <t>식당바닥 및 지하주차장 보수</t>
    <phoneticPr fontId="1" type="noConversion"/>
  </si>
  <si>
    <t>수</t>
    <phoneticPr fontId="1" type="noConversion"/>
  </si>
  <si>
    <t>초등학교</t>
    <phoneticPr fontId="1" type="noConversion"/>
  </si>
  <si>
    <t>가석초</t>
    <phoneticPr fontId="1" type="noConversion"/>
  </si>
  <si>
    <t>당직실 환경개선 공사</t>
    <phoneticPr fontId="1" type="noConversion"/>
  </si>
  <si>
    <t>월</t>
    <phoneticPr fontId="1" type="noConversion"/>
  </si>
  <si>
    <t>금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</si>
  <si>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</si>
  <si>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</si>
  <si>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</si>
  <si>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</si>
  <si>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</si>
  <si>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</si>
  <si>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</si>
  <si>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인천관교초</t>
    <phoneticPr fontId="1" type="noConversion"/>
  </si>
  <si>
    <t>서곶중</t>
    <phoneticPr fontId="1" type="noConversion"/>
  </si>
  <si>
    <t>인천초은중</t>
    <phoneticPr fontId="1" type="noConversion"/>
  </si>
  <si>
    <t>인천후정초</t>
    <phoneticPr fontId="1" type="noConversion"/>
  </si>
  <si>
    <t>인천송월초</t>
    <phoneticPr fontId="1" type="noConversion"/>
  </si>
  <si>
    <t>월</t>
    <phoneticPr fontId="1" type="noConversion"/>
  </si>
  <si>
    <t>스탠드 도색 및 옥상 방수공사</t>
    <phoneticPr fontId="1" type="noConversion"/>
  </si>
  <si>
    <t>보건실 인테리어공사</t>
    <phoneticPr fontId="1" type="noConversion"/>
  </si>
  <si>
    <t>전자칠판 설치를 위한 아트월조성공사</t>
    <phoneticPr fontId="1" type="noConversion"/>
  </si>
  <si>
    <t>다목적실 조성 공사</t>
    <phoneticPr fontId="1" type="noConversion"/>
  </si>
  <si>
    <t>완료</t>
    <phoneticPr fontId="1" type="noConversion"/>
  </si>
  <si>
    <t>초등학교</t>
    <phoneticPr fontId="1" type="noConversion"/>
  </si>
  <si>
    <t>중학교</t>
    <phoneticPr fontId="1" type="noConversion"/>
  </si>
  <si>
    <t>가정고</t>
    <phoneticPr fontId="1" type="noConversion"/>
  </si>
  <si>
    <t>고등학교</t>
    <phoneticPr fontId="1" type="noConversion"/>
  </si>
  <si>
    <t>공립</t>
    <phoneticPr fontId="1" type="noConversion"/>
  </si>
  <si>
    <t>전기</t>
    <phoneticPr fontId="1" type="noConversion"/>
  </si>
  <si>
    <t>냉난방기 실내전원 교체 공사</t>
    <phoneticPr fontId="1" type="noConversion"/>
  </si>
  <si>
    <t>화</t>
    <phoneticPr fontId="1" type="noConversion"/>
  </si>
  <si>
    <t>바닥난방공사</t>
    <phoneticPr fontId="1" type="noConversion"/>
  </si>
  <si>
    <t>하점초</t>
    <phoneticPr fontId="1" type="noConversion"/>
  </si>
  <si>
    <t>초등학교</t>
    <phoneticPr fontId="1" type="noConversion"/>
  </si>
  <si>
    <t>냉난방기 실내전원 교체 공사</t>
    <phoneticPr fontId="1" type="noConversion"/>
  </si>
  <si>
    <t>인천송월초</t>
    <phoneticPr fontId="1" type="noConversion"/>
  </si>
  <si>
    <t>초등학교</t>
    <phoneticPr fontId="1" type="noConversion"/>
  </si>
  <si>
    <t>다목적실 조성 전기 공사</t>
    <phoneticPr fontId="1" type="noConversion"/>
  </si>
  <si>
    <t>서부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</si>
  <si>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</si>
  <si>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</si>
  <si>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</si>
  <si>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</si>
  <si>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</si>
  <si>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원유라</t>
    <phoneticPr fontId="1" type="noConversion"/>
  </si>
  <si>
    <t>유동훈</t>
    <phoneticPr fontId="1" type="noConversion"/>
  </si>
  <si>
    <t>수</t>
    <phoneticPr fontId="1" type="noConversion"/>
  </si>
  <si>
    <t>금</t>
    <phoneticPr fontId="1" type="noConversion"/>
  </si>
  <si>
    <t>금</t>
    <phoneticPr fontId="1" type="noConversion"/>
  </si>
  <si>
    <t>인천송원초</t>
    <phoneticPr fontId="1" type="noConversion"/>
  </si>
  <si>
    <t>건축</t>
    <phoneticPr fontId="1" type="noConversion"/>
  </si>
  <si>
    <t>옥상 및 교실 베란다 방수 공사</t>
    <phoneticPr fontId="1" type="noConversion"/>
  </si>
  <si>
    <t>화</t>
    <phoneticPr fontId="1" type="noConversion"/>
  </si>
  <si>
    <t>완료</t>
    <phoneticPr fontId="1" type="noConversion"/>
  </si>
  <si>
    <t>초등학교</t>
    <phoneticPr fontId="1" type="noConversion"/>
  </si>
  <si>
    <t>인천여상</t>
    <phoneticPr fontId="1" type="noConversion"/>
  </si>
  <si>
    <t>실험실습실 인테리어 공사</t>
    <phoneticPr fontId="1" type="noConversion"/>
  </si>
  <si>
    <t>수</t>
    <phoneticPr fontId="1" type="noConversion"/>
  </si>
  <si>
    <t>북포초</t>
    <phoneticPr fontId="1" type="noConversion"/>
  </si>
  <si>
    <t>환경개선 공사(보건실, 유치원, 당구장, 관사)</t>
    <phoneticPr fontId="1" type="noConversion"/>
  </si>
  <si>
    <t>양사초</t>
    <phoneticPr fontId="1" type="noConversion"/>
  </si>
  <si>
    <t xml:space="preserve">차양막 지붕재 철거 및 패널 리폼 </t>
    <phoneticPr fontId="1" type="noConversion"/>
  </si>
  <si>
    <t>월</t>
    <phoneticPr fontId="1" type="noConversion"/>
  </si>
  <si>
    <t>고등학교</t>
    <phoneticPr fontId="1" type="noConversion"/>
  </si>
  <si>
    <t>인천송천고</t>
    <phoneticPr fontId="1" type="noConversion"/>
  </si>
  <si>
    <t>스마트팜 조성 및 시설물 공사</t>
    <phoneticPr fontId="1" type="noConversion"/>
  </si>
  <si>
    <t>중학교</t>
    <phoneticPr fontId="1" type="noConversion"/>
  </si>
  <si>
    <t>산곡남중</t>
    <phoneticPr fontId="1" type="noConversion"/>
  </si>
  <si>
    <t>미래교실(교실형) 구축 공사</t>
    <phoneticPr fontId="1" type="noConversion"/>
  </si>
  <si>
    <t>토목</t>
    <phoneticPr fontId="1" type="noConversion"/>
  </si>
  <si>
    <t>석축 철거 후 옹벽 공사</t>
    <phoneticPr fontId="1" type="noConversion"/>
  </si>
  <si>
    <t>초등학교</t>
    <phoneticPr fontId="1" type="noConversion"/>
  </si>
  <si>
    <t>기계</t>
    <phoneticPr fontId="1" type="noConversion"/>
  </si>
  <si>
    <t>인천가림초</t>
    <phoneticPr fontId="1" type="noConversion"/>
  </si>
  <si>
    <t>집수정 펌프, 시스템판넬 교체 공사</t>
    <phoneticPr fontId="1" type="noConversion"/>
  </si>
  <si>
    <t>학익고</t>
    <phoneticPr fontId="1" type="noConversion"/>
  </si>
  <si>
    <t xml:space="preserve">소방배관 누수공사 </t>
    <phoneticPr fontId="1" type="noConversion"/>
  </si>
  <si>
    <t>완료</t>
    <phoneticPr fontId="1" type="noConversion"/>
  </si>
  <si>
    <t>전기</t>
    <phoneticPr fontId="1" type="noConversion"/>
  </si>
  <si>
    <t>전기 환경개선공사(보건실, 유치원)</t>
    <phoneticPr fontId="1" type="noConversion"/>
  </si>
  <si>
    <t>신흥초</t>
    <phoneticPr fontId="1" type="noConversion"/>
  </si>
  <si>
    <t>2024 미래교실(교실형) 전기공사</t>
    <phoneticPr fontId="1" type="noConversion"/>
  </si>
  <si>
    <t>수</t>
    <phoneticPr fontId="1" type="noConversion"/>
  </si>
  <si>
    <t>동부</t>
    <phoneticPr fontId="1" type="noConversion"/>
  </si>
  <si>
    <t>남부</t>
    <phoneticPr fontId="1" type="noConversion"/>
  </si>
  <si>
    <t>서부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</si>
  <si>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</si>
  <si>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</si>
  <si>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</si>
  <si>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</si>
  <si>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</si>
  <si>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월</t>
    <phoneticPr fontId="1" type="noConversion"/>
  </si>
  <si>
    <t>화</t>
    <phoneticPr fontId="1" type="noConversion"/>
  </si>
  <si>
    <t>문주철</t>
    <phoneticPr fontId="1" type="noConversion"/>
  </si>
  <si>
    <t>조재원</t>
    <phoneticPr fontId="1" type="noConversion"/>
  </si>
  <si>
    <t>유동훈</t>
    <phoneticPr fontId="1" type="noConversion"/>
  </si>
  <si>
    <t>인천부광초</t>
    <phoneticPr fontId="1" type="noConversion"/>
  </si>
  <si>
    <t>건축</t>
    <phoneticPr fontId="1" type="noConversion"/>
  </si>
  <si>
    <t>신현여중</t>
    <phoneticPr fontId="1" type="noConversion"/>
  </si>
  <si>
    <t>숙직실 환경개선공사</t>
    <phoneticPr fontId="1" type="noConversion"/>
  </si>
  <si>
    <t>옥상 방수공사</t>
    <phoneticPr fontId="1" type="noConversion"/>
  </si>
  <si>
    <t>인천은송초</t>
    <phoneticPr fontId="1" type="noConversion"/>
  </si>
  <si>
    <t>유치원 옥상 방수 및 강당 연결통로 캐노피 보수 공사</t>
    <phoneticPr fontId="1" type="noConversion"/>
  </si>
  <si>
    <t>인천용마초</t>
    <phoneticPr fontId="1" type="noConversion"/>
  </si>
  <si>
    <t>건축</t>
    <phoneticPr fontId="1" type="noConversion"/>
  </si>
  <si>
    <t>본관신관 외부 도색 및 인방 보수공사</t>
    <phoneticPr fontId="1" type="noConversion"/>
  </si>
  <si>
    <t>목</t>
    <phoneticPr fontId="1" type="noConversion"/>
  </si>
  <si>
    <t>완료</t>
    <phoneticPr fontId="1" type="noConversion"/>
  </si>
  <si>
    <t>토목</t>
    <phoneticPr fontId="1" type="noConversion"/>
  </si>
  <si>
    <t>운동장 정비공사</t>
    <phoneticPr fontId="1" type="noConversion"/>
  </si>
  <si>
    <t>학익고</t>
    <phoneticPr fontId="1" type="noConversion"/>
  </si>
  <si>
    <t>본관 크랙 보수 및 누수보수공사</t>
    <phoneticPr fontId="1" type="noConversion"/>
  </si>
  <si>
    <t>월</t>
    <phoneticPr fontId="1" type="noConversion"/>
  </si>
  <si>
    <t>인천검단유</t>
    <phoneticPr fontId="1" type="noConversion"/>
  </si>
  <si>
    <t>다목적유희실 인테리어 공사</t>
    <phoneticPr fontId="1" type="noConversion"/>
  </si>
  <si>
    <t>초등학교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</si>
  <si>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</si>
  <si>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</si>
  <si>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</si>
  <si>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</si>
  <si>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</si>
  <si>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</si>
  <si>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</si>
  <si>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</si>
  <si>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</si>
  <si>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</si>
  <si>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</si>
  <si>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</si>
  <si>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임동명</t>
    <phoneticPr fontId="1" type="noConversion"/>
  </si>
  <si>
    <t>수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</si>
  <si>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</si>
  <si>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</si>
  <si>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</si>
  <si>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이승희</t>
    <phoneticPr fontId="1" type="noConversion"/>
  </si>
  <si>
    <t>조산초</t>
    <phoneticPr fontId="1" type="noConversion"/>
  </si>
  <si>
    <t>건축</t>
    <phoneticPr fontId="1" type="noConversion"/>
  </si>
  <si>
    <t>초등학교</t>
    <phoneticPr fontId="1" type="noConversion"/>
  </si>
  <si>
    <t>목공실 옥상 방수 및 환경개선공사</t>
    <phoneticPr fontId="1" type="noConversion"/>
  </si>
  <si>
    <t>유치원</t>
    <phoneticPr fontId="1" type="noConversion"/>
  </si>
  <si>
    <t>건축</t>
    <phoneticPr fontId="1" type="noConversion"/>
  </si>
  <si>
    <t>미송유치원</t>
    <phoneticPr fontId="1" type="noConversion"/>
  </si>
  <si>
    <t>유아 상담 및 휴게공간 환경개선공사</t>
    <phoneticPr fontId="1" type="noConversion"/>
  </si>
  <si>
    <t>가정고</t>
    <phoneticPr fontId="1" type="noConversion"/>
  </si>
  <si>
    <t>고등학교</t>
    <phoneticPr fontId="1" type="noConversion"/>
  </si>
  <si>
    <t>외부환경개선공사</t>
    <phoneticPr fontId="1" type="noConversion"/>
  </si>
  <si>
    <t>중학교</t>
    <phoneticPr fontId="1" type="noConversion"/>
  </si>
  <si>
    <t>부평고</t>
    <phoneticPr fontId="1" type="noConversion"/>
  </si>
  <si>
    <t>선인중</t>
    <phoneticPr fontId="1" type="noConversion"/>
  </si>
  <si>
    <t>토목</t>
    <phoneticPr fontId="1" type="noConversion"/>
  </si>
  <si>
    <t>통학로 인근 축대 보수공사</t>
    <phoneticPr fontId="1" type="noConversion"/>
  </si>
  <si>
    <t>인천고잔고</t>
    <phoneticPr fontId="1" type="noConversion"/>
  </si>
  <si>
    <t>전기</t>
    <phoneticPr fontId="1" type="noConversion"/>
  </si>
  <si>
    <t>CCTV설치공사</t>
    <phoneticPr fontId="1" type="noConversion"/>
  </si>
  <si>
    <t>수</t>
    <phoneticPr fontId="1" type="noConversion"/>
  </si>
  <si>
    <t>24.8.28.주간제출</t>
    <phoneticPr fontId="1" type="noConversion"/>
  </si>
  <si>
    <t>임동명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</si>
  <si>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</si>
  <si>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</si>
  <si>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</si>
  <si>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</si>
  <si>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목</t>
    <phoneticPr fontId="1" type="noConversion"/>
  </si>
  <si>
    <t>문지열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</si>
  <si>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</si>
  <si>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</si>
  <si>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</si>
  <si>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계산중</t>
    <phoneticPr fontId="1" type="noConversion"/>
  </si>
  <si>
    <t>중학교</t>
    <phoneticPr fontId="1" type="noConversion"/>
  </si>
  <si>
    <t>건축</t>
    <phoneticPr fontId="1" type="noConversion"/>
  </si>
  <si>
    <t>방화문 교체 공사</t>
    <phoneticPr fontId="1" type="noConversion"/>
  </si>
  <si>
    <t>산곡남중</t>
    <phoneticPr fontId="1" type="noConversion"/>
  </si>
  <si>
    <t>건축</t>
    <phoneticPr fontId="1" type="noConversion"/>
  </si>
  <si>
    <t>미래교실(교실형) 구축 공사</t>
    <phoneticPr fontId="1" type="noConversion"/>
  </si>
  <si>
    <t>인천석남중</t>
    <phoneticPr fontId="1" type="noConversion"/>
  </si>
  <si>
    <t>목</t>
    <phoneticPr fontId="1" type="noConversion"/>
  </si>
  <si>
    <t>인천논곡초</t>
    <phoneticPr fontId="1" type="noConversion"/>
  </si>
  <si>
    <t>바닥 개선 및 유리코킹 보수공사</t>
    <phoneticPr fontId="1" type="noConversion"/>
  </si>
  <si>
    <t>동암중</t>
    <phoneticPr fontId="1" type="noConversion"/>
  </si>
  <si>
    <t>신관, 후관 옥상방수공사</t>
    <phoneticPr fontId="1" type="noConversion"/>
  </si>
  <si>
    <t>금</t>
    <phoneticPr fontId="1" type="noConversion"/>
  </si>
  <si>
    <t>명신초</t>
    <phoneticPr fontId="1" type="noConversion"/>
  </si>
  <si>
    <t>관사 지붕 설치 공사</t>
    <phoneticPr fontId="1" type="noConversion"/>
  </si>
  <si>
    <t>월</t>
    <phoneticPr fontId="1" type="noConversion"/>
  </si>
  <si>
    <t>선화여중</t>
    <phoneticPr fontId="1" type="noConversion"/>
  </si>
  <si>
    <t>본관 외부 도장공사</t>
    <phoneticPr fontId="1" type="noConversion"/>
  </si>
  <si>
    <t>부평여중</t>
    <phoneticPr fontId="1" type="noConversion"/>
  </si>
  <si>
    <t>옥상 부분방수 및 도장공사</t>
    <phoneticPr fontId="1" type="noConversion"/>
  </si>
  <si>
    <t>인천송천고</t>
    <phoneticPr fontId="1" type="noConversion"/>
  </si>
  <si>
    <t>스마트팜 조성 및 기타 시설물 보수 공사</t>
    <phoneticPr fontId="1" type="noConversion"/>
  </si>
  <si>
    <t>완료</t>
    <phoneticPr fontId="1" type="noConversion"/>
  </si>
  <si>
    <t>토목</t>
    <phoneticPr fontId="1" type="noConversion"/>
  </si>
  <si>
    <t>인송중</t>
    <phoneticPr fontId="1" type="noConversion"/>
  </si>
  <si>
    <t>농구장 조성공사</t>
    <phoneticPr fontId="1" type="noConversion"/>
  </si>
  <si>
    <t>금곡초</t>
    <phoneticPr fontId="1" type="noConversion"/>
  </si>
  <si>
    <t>초등학교</t>
    <phoneticPr fontId="1" type="noConversion"/>
  </si>
  <si>
    <t>운동장 트랙(우레탄) 보수 공사</t>
    <phoneticPr fontId="1" type="noConversion"/>
  </si>
  <si>
    <t>목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</si>
  <si>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</si>
  <si>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</si>
  <si>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</si>
  <si>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</si>
  <si>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</si>
  <si>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</si>
  <si>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</si>
  <si>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</si>
  <si>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</si>
  <si>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</si>
  <si>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</si>
  <si>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</si>
  <si>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</si>
  <si>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</si>
  <si>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 xml:space="preserve">보건실, 위클래스, 점자블럭, 외부계단설치 공사 </t>
    <phoneticPr fontId="1" type="noConversion"/>
  </si>
  <si>
    <t>건축</t>
    <phoneticPr fontId="1" type="noConversion"/>
  </si>
  <si>
    <t>수</t>
    <phoneticPr fontId="1" type="noConversion"/>
  </si>
  <si>
    <t>완료</t>
    <phoneticPr fontId="1" type="noConversion"/>
  </si>
  <si>
    <t>완료</t>
    <phoneticPr fontId="1" type="noConversion"/>
  </si>
  <si>
    <t>고등학교</t>
    <phoneticPr fontId="1" type="noConversion"/>
  </si>
  <si>
    <t>부개여고</t>
    <phoneticPr fontId="1" type="noConversion"/>
  </si>
  <si>
    <t>인천뷰티예술고</t>
    <phoneticPr fontId="1" type="noConversion"/>
  </si>
  <si>
    <t>건축</t>
    <phoneticPr fontId="1" type="noConversion"/>
  </si>
  <si>
    <t>목</t>
    <phoneticPr fontId="1" type="noConversion"/>
  </si>
  <si>
    <t>초등학교</t>
    <phoneticPr fontId="1" type="noConversion"/>
  </si>
  <si>
    <t>초은초</t>
    <phoneticPr fontId="1" type="noConversion"/>
  </si>
  <si>
    <t>중학교</t>
    <phoneticPr fontId="1" type="noConversion"/>
  </si>
  <si>
    <t>이음초</t>
    <phoneticPr fontId="1" type="noConversion"/>
  </si>
  <si>
    <t>부평여중</t>
    <phoneticPr fontId="1" type="noConversion"/>
  </si>
  <si>
    <t>중학교</t>
    <phoneticPr fontId="1" type="noConversion"/>
  </si>
  <si>
    <t>북인천중</t>
    <phoneticPr fontId="1" type="noConversion"/>
  </si>
  <si>
    <t>금</t>
    <phoneticPr fontId="1" type="noConversion"/>
  </si>
  <si>
    <t>월</t>
    <phoneticPr fontId="1" type="noConversion"/>
  </si>
  <si>
    <t>각종학교</t>
    <phoneticPr fontId="1" type="noConversion"/>
  </si>
  <si>
    <t>한누리학교</t>
    <phoneticPr fontId="1" type="noConversion"/>
  </si>
  <si>
    <t>건축</t>
    <phoneticPr fontId="1" type="noConversion"/>
  </si>
  <si>
    <t>완료</t>
    <phoneticPr fontId="1" type="noConversion"/>
  </si>
  <si>
    <t>초등학교</t>
    <phoneticPr fontId="1" type="noConversion"/>
  </si>
  <si>
    <t>전기</t>
    <phoneticPr fontId="1" type="noConversion"/>
  </si>
  <si>
    <t>건축</t>
    <phoneticPr fontId="1" type="noConversion"/>
  </si>
  <si>
    <t>양사초</t>
    <phoneticPr fontId="1" type="noConversion"/>
  </si>
  <si>
    <t>공립</t>
    <phoneticPr fontId="1" type="noConversion"/>
  </si>
  <si>
    <t>가정고</t>
    <phoneticPr fontId="1" type="noConversion"/>
  </si>
  <si>
    <t>공립</t>
    <phoneticPr fontId="1" type="noConversion"/>
  </si>
  <si>
    <t>중학교</t>
    <phoneticPr fontId="1" type="noConversion"/>
  </si>
  <si>
    <t>부원중</t>
    <phoneticPr fontId="1" type="noConversion"/>
  </si>
  <si>
    <t>청천중</t>
    <phoneticPr fontId="1" type="noConversion"/>
  </si>
  <si>
    <t>인천금마초</t>
    <phoneticPr fontId="1" type="noConversion"/>
  </si>
  <si>
    <t>인천이음초</t>
    <phoneticPr fontId="1" type="noConversion"/>
  </si>
  <si>
    <t>가림고</t>
    <phoneticPr fontId="1" type="noConversion"/>
  </si>
  <si>
    <t>수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</si>
  <si>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</si>
  <si>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</si>
  <si>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</si>
  <si>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</si>
  <si>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</si>
  <si>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</si>
  <si>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</si>
  <si>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</si>
  <si>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</si>
  <si>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</si>
  <si>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</si>
  <si>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</si>
  <si>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</si>
  <si>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</si>
  <si>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금</t>
    <phoneticPr fontId="1" type="noConversion"/>
  </si>
  <si>
    <t>작전초</t>
    <phoneticPr fontId="1" type="noConversion"/>
  </si>
  <si>
    <t>월</t>
    <phoneticPr fontId="1" type="noConversion"/>
  </si>
  <si>
    <t>수</t>
    <phoneticPr fontId="1" type="noConversion"/>
  </si>
  <si>
    <t>목</t>
    <phoneticPr fontId="1" type="noConversion"/>
  </si>
  <si>
    <t>옥상방수 및 강당 연결통로 캐노피 보수 공사</t>
    <phoneticPr fontId="1" type="noConversion"/>
  </si>
  <si>
    <t>별관동 옥상 방수 공사</t>
    <phoneticPr fontId="1" type="noConversion"/>
  </si>
  <si>
    <t>당구교실 구축 공사</t>
    <phoneticPr fontId="1" type="noConversion"/>
  </si>
  <si>
    <t>운동장 스탠드 도장공사</t>
    <phoneticPr fontId="1" type="noConversion"/>
  </si>
  <si>
    <t>교장실 환경개선공사</t>
    <phoneticPr fontId="1" type="noConversion"/>
  </si>
  <si>
    <t>급실식 옥상 방수공사</t>
    <phoneticPr fontId="1" type="noConversion"/>
  </si>
  <si>
    <t>일반교실 전환공사</t>
    <phoneticPr fontId="1" type="noConversion"/>
  </si>
  <si>
    <t>체육관 샌딩 및 라인마킹 공사</t>
    <phoneticPr fontId="1" type="noConversion"/>
  </si>
  <si>
    <t>본관 옥상방수공사</t>
    <phoneticPr fontId="1" type="noConversion"/>
  </si>
  <si>
    <t>차양막 지붕재 철거 및 패널 리폼 공사</t>
    <phoneticPr fontId="1" type="noConversion"/>
  </si>
  <si>
    <t>다목적강당동 누수보수공사</t>
    <phoneticPr fontId="1" type="noConversion"/>
  </si>
  <si>
    <t>급식동 옥상 방수 및 시멘트 탈락 보수 공사</t>
    <phoneticPr fontId="1" type="noConversion"/>
  </si>
  <si>
    <t>일반교실 전환공사</t>
    <phoneticPr fontId="1" type="noConversion"/>
  </si>
  <si>
    <t>안전난간 보강 공사</t>
    <phoneticPr fontId="1" type="noConversion"/>
  </si>
  <si>
    <t>다목적실 외 리모델링 전기옥사</t>
    <phoneticPr fontId="1" type="noConversion"/>
  </si>
  <si>
    <t>배수로 그레이틍 핸드레일 설치 및 개수대 타일 공사</t>
    <phoneticPr fontId="1" type="noConversion"/>
  </si>
  <si>
    <t>부원중</t>
    <phoneticPr fontId="1" type="noConversion"/>
  </si>
  <si>
    <t>건축</t>
    <phoneticPr fontId="1" type="noConversion"/>
  </si>
  <si>
    <t>강당등 누수부분 보수공사</t>
    <phoneticPr fontId="1" type="noConversion"/>
  </si>
  <si>
    <t>제물포중</t>
    <phoneticPr fontId="1" type="noConversion"/>
  </si>
  <si>
    <t>음악실 환경개선공사</t>
    <phoneticPr fontId="1" type="noConversion"/>
  </si>
  <si>
    <t>금</t>
    <phoneticPr fontId="1" type="noConversion"/>
  </si>
  <si>
    <t>월</t>
    <phoneticPr fontId="1" type="noConversion"/>
  </si>
  <si>
    <t>인천남고</t>
    <phoneticPr fontId="1" type="noConversion"/>
  </si>
  <si>
    <t>학생자치실 구축공사</t>
    <phoneticPr fontId="1" type="noConversion"/>
  </si>
  <si>
    <t>운동장 스탠드 도장공사</t>
    <phoneticPr fontId="1" type="noConversion"/>
  </si>
  <si>
    <t>가림고</t>
    <phoneticPr fontId="1" type="noConversion"/>
  </si>
  <si>
    <t>안전난간 보강 공사</t>
    <phoneticPr fontId="1" type="noConversion"/>
  </si>
  <si>
    <t>인천석정초</t>
    <phoneticPr fontId="1" type="noConversion"/>
  </si>
  <si>
    <t>본관 방송실 환경개선공사</t>
    <phoneticPr fontId="1" type="noConversion"/>
  </si>
  <si>
    <t>부평남초</t>
    <phoneticPr fontId="1" type="noConversion"/>
  </si>
  <si>
    <t>교내 계단 논슬립 설치 및 자료실 환경개선공사</t>
    <phoneticPr fontId="1" type="noConversion"/>
  </si>
  <si>
    <t>인천계수중</t>
    <phoneticPr fontId="1" type="noConversion"/>
  </si>
  <si>
    <t>댄스동아리실  증축공사</t>
    <phoneticPr fontId="1" type="noConversion"/>
  </si>
  <si>
    <t>소방고</t>
    <phoneticPr fontId="1" type="noConversion"/>
  </si>
  <si>
    <t>실습동 환경개선공사</t>
    <phoneticPr fontId="1" type="noConversion"/>
  </si>
  <si>
    <t>인천금마초</t>
    <phoneticPr fontId="1" type="noConversion"/>
  </si>
  <si>
    <t>돌봄교실 환경개선공사</t>
    <phoneticPr fontId="1" type="noConversion"/>
  </si>
  <si>
    <t>고등학교</t>
    <phoneticPr fontId="1" type="noConversion"/>
  </si>
  <si>
    <t>중학교</t>
    <phoneticPr fontId="1" type="noConversion"/>
  </si>
  <si>
    <t>고등학교</t>
    <phoneticPr fontId="1" type="noConversion"/>
  </si>
  <si>
    <t>토목</t>
    <phoneticPr fontId="1" type="noConversion"/>
  </si>
  <si>
    <t>서곶중</t>
    <phoneticPr fontId="1" type="noConversion"/>
  </si>
  <si>
    <t>야외농구장 구축공사</t>
    <phoneticPr fontId="1" type="noConversion"/>
  </si>
  <si>
    <t>인천디자인고</t>
    <phoneticPr fontId="1" type="noConversion"/>
  </si>
  <si>
    <t>북인천중</t>
    <phoneticPr fontId="1" type="noConversion"/>
  </si>
  <si>
    <t>담장(휀스)철거 공사</t>
    <phoneticPr fontId="1" type="noConversion"/>
  </si>
  <si>
    <t>인천동수중</t>
    <phoneticPr fontId="1" type="noConversion"/>
  </si>
  <si>
    <t>풋살장 및 농구장 조성공사</t>
    <phoneticPr fontId="1" type="noConversion"/>
  </si>
  <si>
    <t>월</t>
    <phoneticPr fontId="1" type="noConversion"/>
  </si>
  <si>
    <t>화</t>
    <phoneticPr fontId="1" type="noConversion"/>
  </si>
  <si>
    <t>인화여고</t>
    <phoneticPr fontId="1" type="noConversion"/>
  </si>
  <si>
    <t>기계</t>
    <phoneticPr fontId="1" type="noConversion"/>
  </si>
  <si>
    <t>급식소 배수관 교체공사</t>
    <phoneticPr fontId="1" type="noConversion"/>
  </si>
  <si>
    <t>완료</t>
    <phoneticPr fontId="1" type="noConversion"/>
  </si>
  <si>
    <t>전기</t>
    <phoneticPr fontId="1" type="noConversion"/>
  </si>
  <si>
    <t>고등학교</t>
    <phoneticPr fontId="1" type="noConversion"/>
  </si>
  <si>
    <t>인천디자인고</t>
    <phoneticPr fontId="1" type="noConversion"/>
  </si>
  <si>
    <t>풋살장 조성 전기공사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</si>
  <si>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</si>
  <si>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</si>
  <si>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</si>
  <si>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동부</t>
    <phoneticPr fontId="1" type="noConversion"/>
  </si>
  <si>
    <t>건축</t>
    <phoneticPr fontId="1" type="noConversion"/>
  </si>
  <si>
    <t>목</t>
    <phoneticPr fontId="1" type="noConversion"/>
  </si>
  <si>
    <t>인천정각중</t>
    <phoneticPr fontId="1" type="noConversion"/>
  </si>
  <si>
    <t>미래교실구축공사</t>
    <phoneticPr fontId="1" type="noConversion"/>
  </si>
  <si>
    <t>초등학교</t>
    <phoneticPr fontId="1" type="noConversion"/>
  </si>
  <si>
    <t>인천송천초</t>
    <phoneticPr fontId="1" type="noConversion"/>
  </si>
  <si>
    <t>방송실 환경개선공사</t>
    <phoneticPr fontId="1" type="noConversion"/>
  </si>
  <si>
    <t>완료</t>
    <phoneticPr fontId="1" type="noConversion"/>
  </si>
  <si>
    <t>북부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</si>
  <si>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</si>
  <si>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</si>
  <si>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</si>
  <si>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</si>
  <si>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</si>
  <si>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</si>
  <si>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</si>
  <si>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이창헌</t>
    <phoneticPr fontId="1" type="noConversion"/>
  </si>
  <si>
    <t>중학교</t>
    <phoneticPr fontId="1" type="noConversion"/>
  </si>
  <si>
    <t>부평여중</t>
    <phoneticPr fontId="1" type="noConversion"/>
  </si>
  <si>
    <t>건축</t>
    <phoneticPr fontId="1" type="noConversion"/>
  </si>
  <si>
    <t>공립</t>
    <phoneticPr fontId="1" type="noConversion"/>
  </si>
  <si>
    <t>목</t>
    <phoneticPr fontId="1" type="noConversion"/>
  </si>
  <si>
    <t>인천디자인고</t>
    <phoneticPr fontId="1" type="noConversion"/>
  </si>
  <si>
    <t>고등학교</t>
    <phoneticPr fontId="1" type="noConversion"/>
  </si>
  <si>
    <t>인천창신초</t>
    <phoneticPr fontId="1" type="noConversion"/>
  </si>
  <si>
    <t>외벽 도색 공사</t>
    <phoneticPr fontId="1" type="noConversion"/>
  </si>
  <si>
    <t>중학교</t>
    <phoneticPr fontId="1" type="noConversion"/>
  </si>
  <si>
    <t>부원중</t>
    <phoneticPr fontId="1" type="noConversion"/>
  </si>
  <si>
    <t>다목적강당 등 시설물 보수공사</t>
    <phoneticPr fontId="1" type="noConversion"/>
  </si>
  <si>
    <t>유치원</t>
    <phoneticPr fontId="1" type="noConversion"/>
  </si>
  <si>
    <t>후정초병설유</t>
    <phoneticPr fontId="1" type="noConversion"/>
  </si>
  <si>
    <t xml:space="preserve"> 은송초병설유</t>
    <phoneticPr fontId="1" type="noConversion"/>
  </si>
  <si>
    <t>월</t>
    <phoneticPr fontId="1" type="noConversion"/>
  </si>
  <si>
    <t>문지열</t>
    <phoneticPr fontId="1" type="noConversion"/>
  </si>
  <si>
    <t>완료</t>
    <phoneticPr fontId="1" type="noConversion"/>
  </si>
  <si>
    <t>주안남초</t>
    <phoneticPr fontId="1" type="noConversion"/>
  </si>
  <si>
    <t>토목</t>
    <phoneticPr fontId="1" type="noConversion"/>
  </si>
  <si>
    <t>주차장 바닥 보수공사</t>
    <phoneticPr fontId="1" type="noConversion"/>
  </si>
  <si>
    <t>초등학교</t>
    <phoneticPr fontId="1" type="noConversion"/>
  </si>
  <si>
    <t>완료</t>
    <phoneticPr fontId="1" type="noConversion"/>
  </si>
  <si>
    <t>논곡중</t>
    <phoneticPr fontId="1" type="noConversion"/>
  </si>
  <si>
    <t>전기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</si>
  <si>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</si>
  <si>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</si>
  <si>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</si>
  <si>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</si>
  <si>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</si>
  <si>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</si>
  <si>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이승희</t>
    <phoneticPr fontId="1" type="noConversion"/>
  </si>
  <si>
    <t>수</t>
    <phoneticPr fontId="1" type="noConversion"/>
  </si>
  <si>
    <t>금</t>
    <phoneticPr fontId="1" type="noConversion"/>
  </si>
  <si>
    <t>동부</t>
    <phoneticPr fontId="1" type="noConversion"/>
  </si>
  <si>
    <t>유동훈</t>
    <phoneticPr fontId="1" type="noConversion"/>
  </si>
  <si>
    <t>유치원 및 계단창고 환경개선공사</t>
    <phoneticPr fontId="1" type="noConversion"/>
  </si>
  <si>
    <t>금</t>
    <phoneticPr fontId="1" type="noConversion"/>
  </si>
  <si>
    <t>수</t>
    <phoneticPr fontId="1" type="noConversion"/>
  </si>
  <si>
    <t>월</t>
    <phoneticPr fontId="1" type="noConversion"/>
  </si>
  <si>
    <t>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</si>
</sst>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1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4" fontId="0" fillId="6" borderId="1" xfId="0" applyNumberForma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15" zoomScaleNormal="100" zoomScaleSheetLayoutView="115" workbookViewId="0">
      <selection activeCell="N23" sqref="N23"/>
    </sheetView>
  </sheetViews>
  <sheetFormatPr defaultRowHeight="16.5"/>
  <cols>
    <col min="1" max="1" width="3" customWidth="1"/>
    <col min="16" max="16" width="3.125" customWidth="1"/>
  </cols>
  <sheetData>
    <row r="1" spans="1:16" ht="17.25" thickBot="1"/>
    <row r="2" spans="1:16" s="37" customFormat="1" ht="38.25" thickBot="1">
      <c r="A2" s="106" t="s">
        <v>296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1:16" ht="17.25" thickBot="1"/>
    <row r="4" spans="1:16" s="1" customFormat="1" ht="23.25" customHeight="1" thickBot="1">
      <c r="B4" s="69" t="s">
        <v>297</v>
      </c>
      <c r="C4" s="51" t="s">
        <v>301</v>
      </c>
      <c r="D4" s="50" t="s">
        <v>23</v>
      </c>
      <c r="E4" s="9"/>
      <c r="F4" s="69" t="s">
        <v>298</v>
      </c>
      <c r="G4" s="51" t="s">
        <v>301</v>
      </c>
      <c r="H4" s="50" t="s">
        <v>23</v>
      </c>
      <c r="I4" s="9"/>
      <c r="N4" s="69" t="s">
        <v>302</v>
      </c>
      <c r="O4" s="65" t="s">
        <v>301</v>
      </c>
    </row>
    <row r="5" spans="1:16" s="1" customFormat="1">
      <c r="B5" s="57" t="s">
        <v>24</v>
      </c>
      <c r="C5" s="52">
        <f>COUNTIF(내역!$B$13:B2486, "동부")</f>
        <v>186</v>
      </c>
      <c r="D5" s="61">
        <f>C5/SUM($C$5:$C$9)</f>
        <v>0.30243902439024389</v>
      </c>
      <c r="E5" s="9"/>
      <c r="F5" s="57" t="s">
        <v>16</v>
      </c>
      <c r="G5" s="52">
        <f>COUNTIF(내역!$F$13:F2486, "건축")</f>
        <v>390</v>
      </c>
      <c r="H5" s="61">
        <f>G5/SUM($G$5:$G$8)</f>
        <v>0.63414634146341464</v>
      </c>
      <c r="I5" s="9"/>
      <c r="N5" s="57" t="s">
        <v>305</v>
      </c>
      <c r="O5" s="66">
        <f>SUM(G5:G8)</f>
        <v>615</v>
      </c>
    </row>
    <row r="6" spans="1:16" s="1" customFormat="1">
      <c r="B6" s="58" t="s">
        <v>10</v>
      </c>
      <c r="C6" s="53">
        <f>COUNTIF(내역!$B$13:B2487, "서부")</f>
        <v>159</v>
      </c>
      <c r="D6" s="62">
        <f>C6/SUM($C$5:$C$9)</f>
        <v>0.25853658536585367</v>
      </c>
      <c r="E6" s="9"/>
      <c r="F6" s="58" t="s">
        <v>17</v>
      </c>
      <c r="G6" s="53">
        <f>COUNTIF(내역!$F$13:F2487, "토목")</f>
        <v>99</v>
      </c>
      <c r="H6" s="62">
        <f>G6/SUM($G$5:$G$8)</f>
        <v>0.16097560975609757</v>
      </c>
      <c r="I6" s="9"/>
      <c r="N6" s="58" t="s">
        <v>20</v>
      </c>
      <c r="O6" s="67">
        <f>COUNTIF(내역!K$13:$M2487, "완료")</f>
        <v>615</v>
      </c>
    </row>
    <row r="7" spans="1:16" s="1" customFormat="1" ht="17.25" thickBot="1">
      <c r="B7" s="58" t="s">
        <v>25</v>
      </c>
      <c r="C7" s="53">
        <f>COUNTIF(내역!$B$13:B2488, "남부")</f>
        <v>98</v>
      </c>
      <c r="D7" s="62">
        <f>C7/SUM($C$5:$C$9)</f>
        <v>0.15934959349593497</v>
      </c>
      <c r="E7" s="9"/>
      <c r="F7" s="58" t="s">
        <v>18</v>
      </c>
      <c r="G7" s="53">
        <f>COUNTIF(내역!$F$13:F2488, "기계")</f>
        <v>32</v>
      </c>
      <c r="H7" s="62">
        <f>G7/SUM($G$5:$G$8)</f>
        <v>5.2032520325203252E-2</v>
      </c>
      <c r="I7" s="9"/>
      <c r="N7" s="70" t="s">
        <v>300</v>
      </c>
      <c r="O7" s="68">
        <f>COUNTIF(내역!K$13:$M2488, "처리중")</f>
        <v>0</v>
      </c>
    </row>
    <row r="8" spans="1:16" s="1" customFormat="1" ht="17.25" thickBot="1">
      <c r="B8" s="58" t="s">
        <v>9</v>
      </c>
      <c r="C8" s="53">
        <f>COUNTIF(내역!$B$13:B2489, "북부")</f>
        <v>145</v>
      </c>
      <c r="D8" s="62">
        <f>C8/SUM($C$5:$C$9)</f>
        <v>0.23577235772357724</v>
      </c>
      <c r="E8" s="9"/>
      <c r="F8" s="70" t="s">
        <v>19</v>
      </c>
      <c r="G8" s="64">
        <f>COUNTIF(내역!$F$13:F2489, "전기")</f>
        <v>94</v>
      </c>
      <c r="H8" s="63">
        <f>G8/SUM($G$5:$G$8)</f>
        <v>0.15284552845528454</v>
      </c>
      <c r="I8" s="9"/>
      <c r="J8" s="9"/>
      <c r="K8" s="9"/>
    </row>
    <row r="9" spans="1:16" s="1" customFormat="1" ht="17.25" thickBot="1">
      <c r="B9" s="70" t="s">
        <v>11</v>
      </c>
      <c r="C9" s="64">
        <f>COUNTIF(내역!$B$13:B2490, "강화")</f>
        <v>27</v>
      </c>
      <c r="D9" s="63">
        <f>C9/SUM($C$5:$C$9)</f>
        <v>4.3902439024390241E-2</v>
      </c>
    </row>
    <row r="10" spans="1:16" s="1" customFormat="1" ht="17.25" thickBot="1"/>
    <row r="11" spans="1:16" s="1" customFormat="1" ht="30" customHeight="1" thickBot="1">
      <c r="B11" s="56" t="s">
        <v>306</v>
      </c>
      <c r="C11" s="51" t="s">
        <v>307</v>
      </c>
      <c r="D11" s="49" t="s">
        <v>308</v>
      </c>
      <c r="E11" s="49" t="s">
        <v>309</v>
      </c>
      <c r="F11" s="49" t="s">
        <v>310</v>
      </c>
      <c r="G11" s="49" t="s">
        <v>311</v>
      </c>
      <c r="H11" s="49" t="s">
        <v>312</v>
      </c>
      <c r="I11" s="49" t="s">
        <v>313</v>
      </c>
      <c r="J11" s="49" t="s">
        <v>314</v>
      </c>
      <c r="K11" s="49" t="s">
        <v>315</v>
      </c>
      <c r="L11" s="49" t="s">
        <v>316</v>
      </c>
      <c r="M11" s="49" t="s">
        <v>317</v>
      </c>
      <c r="N11" s="49" t="s">
        <v>318</v>
      </c>
      <c r="O11" s="50" t="s">
        <v>320</v>
      </c>
    </row>
    <row r="12" spans="1:16" s="1" customFormat="1">
      <c r="B12" s="57" t="s">
        <v>16</v>
      </c>
      <c r="C12" s="52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>
        <f>COUNTIF(내역!$F$272:$F$327, "건축")</f>
        <v>27</v>
      </c>
      <c r="I12" s="104">
        <f>COUNTIF(내역!$F$328:$F$527, "건축")</f>
        <v>133</v>
      </c>
      <c r="J12" s="104">
        <f>COUNTIF(내역!$F$528:$F$578, "건축")</f>
        <v>34</v>
      </c>
      <c r="K12" s="104">
        <f>COUNTIF(내역!$F$579:$F$627, "건축")</f>
        <v>40</v>
      </c>
      <c r="L12" s="39"/>
      <c r="M12" s="39"/>
      <c r="N12" s="39"/>
      <c r="O12" s="48">
        <f>SUM(C12:N12)</f>
        <v>390</v>
      </c>
    </row>
    <row r="13" spans="1:16" s="1" customFormat="1">
      <c r="B13" s="58" t="s">
        <v>17</v>
      </c>
      <c r="C13" s="53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39">
        <f>COUNTIF(내역!$F$272:$F$327, "토목")</f>
        <v>13</v>
      </c>
      <c r="I13" s="104">
        <f>COUNTIF(내역!$F$328:$F$527, "토목")</f>
        <v>30</v>
      </c>
      <c r="J13" s="104">
        <f>COUNTIF(내역!$F$528:$F$578, "토목")</f>
        <v>7</v>
      </c>
      <c r="K13" s="104">
        <f>COUNTIF(내역!$F$579:$F$627, "토목")</f>
        <v>5</v>
      </c>
      <c r="L13" s="2"/>
      <c r="M13" s="2"/>
      <c r="N13" s="2"/>
      <c r="O13" s="48">
        <f t="shared" ref="O13:O15" si="0">SUM(C13:N13)</f>
        <v>99</v>
      </c>
    </row>
    <row r="14" spans="1:16" s="1" customFormat="1">
      <c r="B14" s="58" t="s">
        <v>18</v>
      </c>
      <c r="C14" s="53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39">
        <f>COUNTIF(내역!$F$272:$F$327, "기계")</f>
        <v>4</v>
      </c>
      <c r="I14" s="104">
        <f>COUNTIF(내역!$F$328:$F$527, "기계")</f>
        <v>10</v>
      </c>
      <c r="J14" s="104">
        <f>COUNTIF(내역!$F$528:$F$578, "기계")</f>
        <v>2</v>
      </c>
      <c r="K14" s="104">
        <f>COUNTIF(내역!$F$579:$F$627, "기계")</f>
        <v>1</v>
      </c>
      <c r="L14" s="2"/>
      <c r="M14" s="2"/>
      <c r="N14" s="2"/>
      <c r="O14" s="48">
        <f t="shared" si="0"/>
        <v>32</v>
      </c>
    </row>
    <row r="15" spans="1:16" s="1" customFormat="1" ht="17.25" thickBot="1">
      <c r="B15" s="59" t="s">
        <v>19</v>
      </c>
      <c r="C15" s="54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39">
        <f>COUNTIF(내역!$F$272:$F$327, "전기")</f>
        <v>12</v>
      </c>
      <c r="I15" s="104">
        <f>COUNTIF(내역!$F$328:$F$527, "전기")</f>
        <v>27</v>
      </c>
      <c r="J15" s="104">
        <f>COUNTIF(내역!$F$528:$F$578, "전기")</f>
        <v>8</v>
      </c>
      <c r="K15" s="104">
        <f>COUNTIF(내역!$F$579:$F$627, "전기")</f>
        <v>3</v>
      </c>
      <c r="L15" s="45"/>
      <c r="M15" s="45"/>
      <c r="N15" s="45"/>
      <c r="O15" s="48">
        <f t="shared" si="0"/>
        <v>94</v>
      </c>
    </row>
    <row r="16" spans="1:16" s="1" customFormat="1" ht="22.5" customHeight="1" thickBot="1">
      <c r="B16" s="60" t="s">
        <v>319</v>
      </c>
      <c r="C16" s="55">
        <f t="shared" ref="C16:K16" si="1">SUM(C12:C15)</f>
        <v>91</v>
      </c>
      <c r="D16" s="55">
        <f t="shared" si="1"/>
        <v>61</v>
      </c>
      <c r="E16" s="55">
        <f t="shared" si="1"/>
        <v>32</v>
      </c>
      <c r="F16" s="55">
        <f t="shared" si="1"/>
        <v>32</v>
      </c>
      <c r="G16" s="55">
        <f t="shared" si="1"/>
        <v>43</v>
      </c>
      <c r="H16" s="55">
        <f t="shared" si="1"/>
        <v>56</v>
      </c>
      <c r="I16" s="105">
        <f t="shared" si="1"/>
        <v>200</v>
      </c>
      <c r="J16" s="105">
        <f t="shared" si="1"/>
        <v>51</v>
      </c>
      <c r="K16" s="105">
        <f t="shared" si="1"/>
        <v>49</v>
      </c>
      <c r="L16" s="46"/>
      <c r="M16" s="46"/>
      <c r="N16" s="46"/>
      <c r="O16" s="47">
        <f>SUM(O12:O15)</f>
        <v>615</v>
      </c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7"/>
  <sheetViews>
    <sheetView view="pageBreakPreview" zoomScale="90" zoomScaleNormal="100" zoomScaleSheetLayoutView="90" workbookViewId="0">
      <pane xSplit="6" ySplit="12" topLeftCell="G625" activePane="bottomRight" state="frozen"/>
      <selection pane="topRight" activeCell="H1" sqref="H1"/>
      <selection pane="bottomLeft" activeCell="A14" sqref="A14"/>
      <selection pane="bottomRight" activeCell="C637" sqref="C637"/>
    </sheetView>
  </sheetViews>
  <sheetFormatPr defaultRowHeight="16.5"/>
  <cols>
    <col min="1" max="6" width="10" style="1" customWidth="1"/>
    <col min="7" max="7" width="14" style="72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/>
    <row r="2" spans="1:19" s="16" customFormat="1" ht="45.75" thickBot="1">
      <c r="A2" s="109" t="s">
        <v>296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  <c r="P2" s="15"/>
      <c r="Q2" s="15"/>
      <c r="R2" s="15"/>
      <c r="S2" s="15"/>
    </row>
    <row r="3" spans="1:19" s="4" customFormat="1" ht="18" thickBot="1">
      <c r="G3" s="73"/>
      <c r="P3" s="10"/>
      <c r="Q3" s="10"/>
      <c r="R3" s="10"/>
      <c r="S3" s="10"/>
    </row>
    <row r="4" spans="1:19" s="27" customFormat="1" ht="26.25" customHeight="1" thickBot="1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80"/>
      <c r="P4" s="28"/>
      <c r="Q4" s="28"/>
      <c r="R4" s="28"/>
      <c r="S4" s="28"/>
    </row>
    <row r="5" spans="1:19" s="4" customFormat="1" ht="28.5" customHeight="1">
      <c r="A5" s="31" t="s">
        <v>24</v>
      </c>
      <c r="B5" s="17">
        <f>COUNTIF($B$13:$B$1822, "동부")</f>
        <v>186</v>
      </c>
      <c r="C5" s="34" t="s">
        <v>16</v>
      </c>
      <c r="D5" s="18">
        <f>COUNTIF($F$13:$F$1822, "건축")</f>
        <v>390</v>
      </c>
      <c r="E5" s="31" t="s">
        <v>299</v>
      </c>
      <c r="F5" s="17">
        <f>SUM(B5:B9)</f>
        <v>615</v>
      </c>
      <c r="G5" s="81"/>
      <c r="P5" s="10"/>
      <c r="Q5" s="10"/>
      <c r="R5" s="10"/>
      <c r="S5" s="10"/>
    </row>
    <row r="6" spans="1:19" s="4" customFormat="1" ht="28.5" customHeight="1">
      <c r="A6" s="32" t="s">
        <v>10</v>
      </c>
      <c r="B6" s="19">
        <f>COUNTIF($B$13:$B$1822, "서부")</f>
        <v>159</v>
      </c>
      <c r="C6" s="35" t="s">
        <v>17</v>
      </c>
      <c r="D6" s="20">
        <f>COUNTIF($F$13:$F$1822, "토목")</f>
        <v>99</v>
      </c>
      <c r="E6" s="32" t="s">
        <v>20</v>
      </c>
      <c r="F6" s="19">
        <f>COUNTIF($M$13:$M$1822, "완료")</f>
        <v>615</v>
      </c>
      <c r="G6" s="81"/>
      <c r="P6" s="10"/>
      <c r="Q6" s="10"/>
      <c r="R6" s="10"/>
      <c r="S6" s="10"/>
    </row>
    <row r="7" spans="1:19" s="4" customFormat="1" ht="28.5" customHeight="1">
      <c r="A7" s="32" t="s">
        <v>25</v>
      </c>
      <c r="B7" s="19">
        <f>COUNTIF($B$13:$B$1822, "남부")</f>
        <v>98</v>
      </c>
      <c r="C7" s="35" t="s">
        <v>18</v>
      </c>
      <c r="D7" s="20">
        <f>COUNTIF($F$13:$F$1822, "기계")</f>
        <v>32</v>
      </c>
      <c r="E7" s="32" t="s">
        <v>300</v>
      </c>
      <c r="F7" s="19">
        <f>COUNTIF($M$13:$M$1822, "처리중")</f>
        <v>0</v>
      </c>
      <c r="G7" s="81"/>
      <c r="P7" s="10"/>
      <c r="Q7" s="10"/>
      <c r="R7" s="10"/>
      <c r="S7" s="10"/>
    </row>
    <row r="8" spans="1:19" s="4" customFormat="1" ht="28.5" customHeight="1">
      <c r="A8" s="32" t="s">
        <v>9</v>
      </c>
      <c r="B8" s="19">
        <f>COUNTIF($B$13:$B$1822, "북부")</f>
        <v>145</v>
      </c>
      <c r="C8" s="35" t="s">
        <v>19</v>
      </c>
      <c r="D8" s="20">
        <f>COUNTIF($F$13:$F$1822, "전기")</f>
        <v>94</v>
      </c>
      <c r="E8" s="32"/>
      <c r="F8" s="19"/>
      <c r="G8" s="81"/>
      <c r="P8" s="10"/>
      <c r="Q8" s="10"/>
      <c r="R8" s="10"/>
      <c r="S8" s="10"/>
    </row>
    <row r="9" spans="1:19" s="4" customFormat="1" ht="28.5" customHeight="1" thickBot="1">
      <c r="A9" s="33" t="s">
        <v>11</v>
      </c>
      <c r="B9" s="21">
        <f>COUNTIF($B$13:$B$1822, "강화")</f>
        <v>27</v>
      </c>
      <c r="C9" s="36"/>
      <c r="D9" s="22"/>
      <c r="E9" s="33"/>
      <c r="F9" s="21"/>
      <c r="G9" s="81"/>
      <c r="P9" s="10"/>
      <c r="Q9" s="10"/>
      <c r="R9" s="10"/>
      <c r="S9" s="10"/>
    </row>
    <row r="10" spans="1:19" s="4" customFormat="1" ht="17.25">
      <c r="A10" s="11"/>
      <c r="B10" s="11"/>
      <c r="C10" s="11"/>
      <c r="D10" s="11"/>
      <c r="E10" s="11"/>
      <c r="F10" s="11"/>
      <c r="G10" s="74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>
      <c r="A11" s="75">
        <f>SUBTOTAL(3,A13:A1701)</f>
        <v>615</v>
      </c>
      <c r="B11" s="9"/>
      <c r="C11" s="9"/>
      <c r="D11" s="9"/>
      <c r="E11" s="9"/>
      <c r="F11" s="9"/>
      <c r="G11" s="75">
        <f>SUBTOTAL(9,G13:G1701)</f>
        <v>18557239915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71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6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6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6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6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6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6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6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6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6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6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6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6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6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6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6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6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6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6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6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6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6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6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6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6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6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6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6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6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6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6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6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6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7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7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7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7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7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7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7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7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7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7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7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7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7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7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7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7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7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7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7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7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7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7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7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7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7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7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7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7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7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7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7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7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7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7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7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7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7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7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7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7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7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7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7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7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7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7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7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7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7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7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7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7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7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7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7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7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7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7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7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88"/>
      <c r="Q103" s="88"/>
      <c r="R103" s="88"/>
      <c r="S103" s="88"/>
    </row>
    <row r="104" spans="1:19">
      <c r="A104" s="2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79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7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7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7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>
      <c r="A108" s="2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78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>
      <c r="A109" s="2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79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7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7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7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7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7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7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7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7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7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7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7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7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7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7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7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7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7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7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7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7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7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7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7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7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7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7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7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6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>K137-I137+1</f>
        <v>5</v>
      </c>
      <c r="O137" s="5" t="s">
        <v>47</v>
      </c>
    </row>
    <row r="138" spans="1:16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6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6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6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6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6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6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6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6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6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6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6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6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6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6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6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6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6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6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6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6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6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6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6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6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6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6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88" t="s">
        <v>365</v>
      </c>
      <c r="Q163" s="88"/>
      <c r="R163" s="88"/>
      <c r="S163" s="88"/>
    </row>
    <row r="164" spans="1:19" s="44" customFormat="1" ht="17.25" thickBot="1">
      <c r="A164" s="2">
        <v>152</v>
      </c>
      <c r="B164" s="89" t="s">
        <v>24</v>
      </c>
      <c r="C164" s="89" t="s">
        <v>12</v>
      </c>
      <c r="D164" s="89" t="s">
        <v>13</v>
      </c>
      <c r="E164" s="89" t="s">
        <v>362</v>
      </c>
      <c r="F164" s="89" t="s">
        <v>17</v>
      </c>
      <c r="G164" s="90">
        <v>9713000</v>
      </c>
      <c r="H164" s="89" t="s">
        <v>363</v>
      </c>
      <c r="I164" s="91">
        <v>45350</v>
      </c>
      <c r="J164" s="89" t="s">
        <v>84</v>
      </c>
      <c r="K164" s="91">
        <v>45356</v>
      </c>
      <c r="L164" s="89" t="s">
        <v>26</v>
      </c>
      <c r="M164" s="89" t="s">
        <v>20</v>
      </c>
      <c r="N164" s="89">
        <f t="shared" ref="N164:N177" si="4">K164-I164+1</f>
        <v>7</v>
      </c>
      <c r="O164" s="89" t="s">
        <v>93</v>
      </c>
      <c r="P164" s="43" t="s">
        <v>364</v>
      </c>
      <c r="Q164" s="43"/>
      <c r="R164" s="43"/>
      <c r="S164" s="43"/>
    </row>
    <row r="165" spans="1:19" ht="17.25" thickTop="1">
      <c r="A165" s="2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2">
        <v>170000000</v>
      </c>
      <c r="H165" s="39" t="s">
        <v>333</v>
      </c>
      <c r="I165" s="83">
        <v>45356</v>
      </c>
      <c r="J165" s="39" t="s">
        <v>26</v>
      </c>
      <c r="K165" s="83">
        <v>45362</v>
      </c>
      <c r="L165" s="39" t="s">
        <v>87</v>
      </c>
      <c r="M165" s="39" t="s">
        <v>20</v>
      </c>
      <c r="N165" s="39">
        <f t="shared" si="4"/>
        <v>7</v>
      </c>
      <c r="O165" s="39" t="s">
        <v>93</v>
      </c>
    </row>
    <row r="166" spans="1:19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6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4"/>
        <v>7</v>
      </c>
      <c r="O166" s="2" t="s">
        <v>93</v>
      </c>
      <c r="P166" s="8" t="s">
        <v>367</v>
      </c>
    </row>
    <row r="167" spans="1:19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6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4"/>
        <v>1</v>
      </c>
      <c r="O167" s="2" t="s">
        <v>47</v>
      </c>
    </row>
    <row r="168" spans="1:19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6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4"/>
        <v>2</v>
      </c>
      <c r="O168" s="2" t="s">
        <v>47</v>
      </c>
    </row>
    <row r="169" spans="1:19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6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4"/>
        <v>6</v>
      </c>
      <c r="O169" s="2" t="s">
        <v>29</v>
      </c>
    </row>
    <row r="170" spans="1:19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6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4"/>
        <v>4</v>
      </c>
      <c r="O170" s="2" t="s">
        <v>29</v>
      </c>
    </row>
    <row r="171" spans="1:19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6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4"/>
        <v>4</v>
      </c>
      <c r="O171" s="2" t="s">
        <v>29</v>
      </c>
    </row>
    <row r="172" spans="1:19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6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4"/>
        <v>7</v>
      </c>
      <c r="O172" s="2" t="s">
        <v>93</v>
      </c>
    </row>
    <row r="173" spans="1:19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6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4"/>
        <v>4</v>
      </c>
      <c r="O173" s="2" t="s">
        <v>93</v>
      </c>
    </row>
    <row r="174" spans="1:19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6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4"/>
        <v>12</v>
      </c>
      <c r="O174" s="2" t="s">
        <v>93</v>
      </c>
    </row>
    <row r="175" spans="1:19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6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4"/>
        <v>12</v>
      </c>
      <c r="O175" s="2" t="s">
        <v>93</v>
      </c>
    </row>
    <row r="176" spans="1:19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6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4"/>
        <v>4</v>
      </c>
      <c r="O176" s="2" t="s">
        <v>149</v>
      </c>
    </row>
    <row r="177" spans="1:16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6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4"/>
        <v>4</v>
      </c>
      <c r="O177" s="2" t="s">
        <v>29</v>
      </c>
    </row>
    <row r="178" spans="1:16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6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>K178-I178+1</f>
        <v>4</v>
      </c>
      <c r="O178" s="2" t="s">
        <v>29</v>
      </c>
      <c r="P178" s="8" t="s">
        <v>395</v>
      </c>
    </row>
    <row r="179" spans="1:16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6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>K179-I179+1</f>
        <v>2</v>
      </c>
      <c r="O179" s="2" t="s">
        <v>47</v>
      </c>
    </row>
    <row r="180" spans="1:16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6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5">K180-I180+1</f>
        <v>3</v>
      </c>
      <c r="O180" s="2" t="s">
        <v>29</v>
      </c>
    </row>
    <row r="181" spans="1:16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6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5"/>
        <v>3</v>
      </c>
      <c r="O181" s="2" t="s">
        <v>47</v>
      </c>
    </row>
    <row r="182" spans="1:16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6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5"/>
        <v>5</v>
      </c>
      <c r="O182" s="2" t="s">
        <v>29</v>
      </c>
    </row>
    <row r="183" spans="1:16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6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5"/>
        <v>4</v>
      </c>
      <c r="O183" s="2" t="s">
        <v>47</v>
      </c>
    </row>
    <row r="184" spans="1:16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6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5"/>
        <v>4</v>
      </c>
      <c r="O184" s="2" t="s">
        <v>29</v>
      </c>
    </row>
    <row r="185" spans="1:16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6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5"/>
        <v>2</v>
      </c>
      <c r="O185" s="2" t="s">
        <v>47</v>
      </c>
    </row>
    <row r="186" spans="1:16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6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5"/>
        <v>6</v>
      </c>
      <c r="O186" s="2" t="s">
        <v>93</v>
      </c>
    </row>
    <row r="187" spans="1:16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6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5"/>
        <v>9</v>
      </c>
      <c r="O187" s="2" t="s">
        <v>93</v>
      </c>
      <c r="P187" s="8" t="s">
        <v>414</v>
      </c>
    </row>
    <row r="188" spans="1:16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6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>K188-I188+1</f>
        <v>1</v>
      </c>
      <c r="O188" s="2" t="s">
        <v>47</v>
      </c>
    </row>
    <row r="189" spans="1:16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6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>K189-I189+1</f>
        <v>1</v>
      </c>
      <c r="O189" s="2" t="s">
        <v>47</v>
      </c>
    </row>
    <row r="190" spans="1:16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6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5"/>
        <v>5</v>
      </c>
      <c r="O190" s="2" t="s">
        <v>29</v>
      </c>
    </row>
    <row r="191" spans="1:16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6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>K191-I191+1</f>
        <v>2</v>
      </c>
      <c r="O191" s="2" t="s">
        <v>47</v>
      </c>
    </row>
    <row r="192" spans="1:16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6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>K192-I192+1</f>
        <v>2</v>
      </c>
      <c r="O192" s="2" t="s">
        <v>47</v>
      </c>
    </row>
    <row r="193" spans="1:19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6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5"/>
        <v>1</v>
      </c>
      <c r="O193" s="2" t="s">
        <v>47</v>
      </c>
    </row>
    <row r="194" spans="1:19" s="9" customFormat="1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6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>K194-I194+1</f>
        <v>1</v>
      </c>
      <c r="O194" s="2" t="s">
        <v>47</v>
      </c>
      <c r="P194" s="88"/>
      <c r="Q194" s="88"/>
      <c r="R194" s="88"/>
      <c r="S194" s="88"/>
    </row>
    <row r="195" spans="1:19">
      <c r="A195" s="2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2">
        <v>27104000</v>
      </c>
      <c r="H195" s="39" t="s">
        <v>410</v>
      </c>
      <c r="I195" s="83">
        <v>45380</v>
      </c>
      <c r="J195" s="39" t="s">
        <v>37</v>
      </c>
      <c r="K195" s="83">
        <v>45383</v>
      </c>
      <c r="L195" s="39" t="s">
        <v>87</v>
      </c>
      <c r="M195" s="39" t="s">
        <v>20</v>
      </c>
      <c r="N195" s="39">
        <f t="shared" si="5"/>
        <v>4</v>
      </c>
      <c r="O195" s="39" t="s">
        <v>47</v>
      </c>
    </row>
    <row r="196" spans="1:19" s="44" customFormat="1" ht="17.25" thickBot="1">
      <c r="A196" s="2">
        <v>184</v>
      </c>
      <c r="B196" s="84" t="s">
        <v>10</v>
      </c>
      <c r="C196" s="84" t="s">
        <v>12</v>
      </c>
      <c r="D196" s="84" t="s">
        <v>13</v>
      </c>
      <c r="E196" s="84" t="s">
        <v>405</v>
      </c>
      <c r="F196" s="84" t="s">
        <v>19</v>
      </c>
      <c r="G196" s="85">
        <f>5225000</f>
        <v>5225000</v>
      </c>
      <c r="H196" s="84" t="s">
        <v>411</v>
      </c>
      <c r="I196" s="86">
        <v>45380</v>
      </c>
      <c r="J196" s="84" t="s">
        <v>37</v>
      </c>
      <c r="K196" s="86">
        <v>45383</v>
      </c>
      <c r="L196" s="84" t="s">
        <v>87</v>
      </c>
      <c r="M196" s="84" t="s">
        <v>20</v>
      </c>
      <c r="N196" s="84">
        <f t="shared" si="5"/>
        <v>4</v>
      </c>
      <c r="O196" s="84" t="s">
        <v>40</v>
      </c>
      <c r="Q196" s="43"/>
      <c r="R196" s="43"/>
      <c r="S196" s="43"/>
    </row>
    <row r="197" spans="1:19" ht="17.25" thickTop="1">
      <c r="A197" s="2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2">
        <v>28252400</v>
      </c>
      <c r="H197" s="39" t="s">
        <v>419</v>
      </c>
      <c r="I197" s="83">
        <v>45383</v>
      </c>
      <c r="J197" s="39" t="s">
        <v>88</v>
      </c>
      <c r="K197" s="83">
        <v>45384</v>
      </c>
      <c r="L197" s="39" t="s">
        <v>26</v>
      </c>
      <c r="M197" s="39" t="s">
        <v>101</v>
      </c>
      <c r="N197" s="39">
        <f t="shared" si="5"/>
        <v>2</v>
      </c>
      <c r="O197" s="39" t="s">
        <v>93</v>
      </c>
      <c r="P197" s="88" t="s">
        <v>415</v>
      </c>
    </row>
    <row r="198" spans="1:19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6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5"/>
        <v>7</v>
      </c>
      <c r="O198" s="2" t="s">
        <v>426</v>
      </c>
    </row>
    <row r="199" spans="1:19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6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5"/>
        <v>16</v>
      </c>
      <c r="O199" s="2" t="s">
        <v>435</v>
      </c>
    </row>
    <row r="200" spans="1:19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6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5"/>
        <v>8</v>
      </c>
      <c r="O200" s="2" t="s">
        <v>442</v>
      </c>
    </row>
    <row r="201" spans="1:19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6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5"/>
        <v>4</v>
      </c>
      <c r="O201" s="2" t="s">
        <v>451</v>
      </c>
    </row>
    <row r="202" spans="1:19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6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5"/>
        <v>4</v>
      </c>
      <c r="O202" s="2" t="s">
        <v>29</v>
      </c>
      <c r="P202" s="8" t="s">
        <v>452</v>
      </c>
    </row>
    <row r="203" spans="1:19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6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5"/>
        <v>4</v>
      </c>
      <c r="O203" s="2" t="s">
        <v>481</v>
      </c>
    </row>
    <row r="204" spans="1:19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6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5"/>
        <v>5</v>
      </c>
      <c r="O204" s="2" t="s">
        <v>481</v>
      </c>
    </row>
    <row r="205" spans="1:19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6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5"/>
        <v>4</v>
      </c>
      <c r="O205" s="2" t="s">
        <v>488</v>
      </c>
    </row>
    <row r="206" spans="1:19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6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5"/>
        <v>4</v>
      </c>
      <c r="O206" s="2" t="s">
        <v>488</v>
      </c>
    </row>
    <row r="207" spans="1:19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6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5"/>
        <v>3</v>
      </c>
      <c r="O207" s="2" t="s">
        <v>487</v>
      </c>
      <c r="P207" s="8" t="s">
        <v>491</v>
      </c>
    </row>
    <row r="208" spans="1:19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6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5"/>
        <v>3</v>
      </c>
      <c r="O208" s="2" t="s">
        <v>503</v>
      </c>
    </row>
    <row r="209" spans="1:19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6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5"/>
        <v>3</v>
      </c>
      <c r="O209" s="2" t="s">
        <v>534</v>
      </c>
    </row>
    <row r="210" spans="1:19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6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5"/>
        <v>2</v>
      </c>
      <c r="O210" s="2" t="s">
        <v>517</v>
      </c>
    </row>
    <row r="211" spans="1:19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6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5"/>
        <v>2</v>
      </c>
      <c r="O211" s="2" t="s">
        <v>520</v>
      </c>
    </row>
    <row r="212" spans="1:19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6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5"/>
        <v>2</v>
      </c>
      <c r="O212" s="2" t="s">
        <v>503</v>
      </c>
    </row>
    <row r="213" spans="1:19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6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5"/>
        <v>5</v>
      </c>
      <c r="O213" s="2" t="s">
        <v>520</v>
      </c>
    </row>
    <row r="214" spans="1:19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6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5"/>
        <v>4</v>
      </c>
      <c r="O214" s="2" t="s">
        <v>529</v>
      </c>
    </row>
    <row r="215" spans="1:19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6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5"/>
        <v>1</v>
      </c>
      <c r="O215" s="2" t="s">
        <v>503</v>
      </c>
    </row>
    <row r="216" spans="1:19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6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5"/>
        <v>1</v>
      </c>
      <c r="O216" s="2" t="s">
        <v>503</v>
      </c>
    </row>
    <row r="217" spans="1:19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6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5"/>
        <v>1</v>
      </c>
      <c r="O217" s="2" t="s">
        <v>520</v>
      </c>
    </row>
    <row r="218" spans="1:19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6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5"/>
        <v>3</v>
      </c>
      <c r="O218" s="2" t="s">
        <v>545</v>
      </c>
    </row>
    <row r="219" spans="1:19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6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5"/>
        <v>7</v>
      </c>
      <c r="O219" s="2" t="s">
        <v>551</v>
      </c>
      <c r="P219" s="8" t="s">
        <v>552</v>
      </c>
    </row>
    <row r="220" spans="1:19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6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5"/>
        <v>2</v>
      </c>
      <c r="O220" s="2" t="s">
        <v>583</v>
      </c>
    </row>
    <row r="221" spans="1:19" s="9" customFormat="1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6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5"/>
        <v>5</v>
      </c>
      <c r="O221" s="2" t="s">
        <v>584</v>
      </c>
      <c r="P221" s="88"/>
      <c r="Q221" s="88"/>
      <c r="R221" s="88"/>
      <c r="S221" s="88"/>
    </row>
    <row r="222" spans="1:19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6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5"/>
        <v>4</v>
      </c>
      <c r="O222" s="2" t="s">
        <v>583</v>
      </c>
    </row>
    <row r="223" spans="1:19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6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5"/>
        <v>3</v>
      </c>
      <c r="O223" s="2" t="s">
        <v>583</v>
      </c>
    </row>
    <row r="224" spans="1:19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6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>K224-I224+1</f>
        <v>5</v>
      </c>
      <c r="O224" s="2" t="s">
        <v>594</v>
      </c>
    </row>
    <row r="225" spans="1:19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6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>K225-I225+1</f>
        <v>7</v>
      </c>
      <c r="O225" s="2" t="s">
        <v>594</v>
      </c>
    </row>
    <row r="226" spans="1:19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6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>K226-I226+1</f>
        <v>12</v>
      </c>
      <c r="O226" s="2" t="s">
        <v>595</v>
      </c>
    </row>
    <row r="227" spans="1:19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6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>K227-I227+1</f>
        <v>9</v>
      </c>
      <c r="O227" s="2" t="s">
        <v>594</v>
      </c>
    </row>
    <row r="228" spans="1:19" s="44" customFormat="1" ht="17.25" thickBot="1">
      <c r="A228" s="2">
        <v>216</v>
      </c>
      <c r="B228" s="84" t="s">
        <v>462</v>
      </c>
      <c r="C228" s="84" t="s">
        <v>420</v>
      </c>
      <c r="D228" s="84" t="s">
        <v>15</v>
      </c>
      <c r="E228" s="84" t="s">
        <v>505</v>
      </c>
      <c r="F228" s="84" t="s">
        <v>432</v>
      </c>
      <c r="G228" s="85">
        <v>6050000</v>
      </c>
      <c r="H228" s="84" t="s">
        <v>601</v>
      </c>
      <c r="I228" s="86">
        <v>45412</v>
      </c>
      <c r="J228" s="84" t="s">
        <v>441</v>
      </c>
      <c r="K228" s="86">
        <v>45413</v>
      </c>
      <c r="L228" s="84" t="s">
        <v>497</v>
      </c>
      <c r="M228" s="84" t="s">
        <v>479</v>
      </c>
      <c r="N228" s="84">
        <f t="shared" ref="N228:N292" si="6">K228-I228+1</f>
        <v>2</v>
      </c>
      <c r="O228" s="84" t="s">
        <v>287</v>
      </c>
      <c r="P228" s="43"/>
      <c r="Q228" s="43"/>
      <c r="R228" s="43"/>
      <c r="S228" s="43"/>
    </row>
    <row r="229" spans="1:19" ht="17.25" thickTop="1">
      <c r="A229" s="2">
        <v>217</v>
      </c>
      <c r="B229" s="92" t="s">
        <v>431</v>
      </c>
      <c r="C229" s="92" t="s">
        <v>420</v>
      </c>
      <c r="D229" s="92" t="s">
        <v>15</v>
      </c>
      <c r="E229" s="92" t="s">
        <v>596</v>
      </c>
      <c r="F229" s="92" t="s">
        <v>447</v>
      </c>
      <c r="G229" s="93">
        <v>49962000</v>
      </c>
      <c r="H229" s="92" t="s">
        <v>597</v>
      </c>
      <c r="I229" s="94">
        <v>45413</v>
      </c>
      <c r="J229" s="92" t="s">
        <v>497</v>
      </c>
      <c r="K229" s="94">
        <v>45425</v>
      </c>
      <c r="L229" s="92" t="s">
        <v>643</v>
      </c>
      <c r="M229" s="92" t="s">
        <v>20</v>
      </c>
      <c r="N229" s="92">
        <f t="shared" si="6"/>
        <v>13</v>
      </c>
      <c r="O229" s="92" t="s">
        <v>598</v>
      </c>
    </row>
    <row r="230" spans="1:19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6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6"/>
        <v>7</v>
      </c>
      <c r="O230" s="2" t="s">
        <v>481</v>
      </c>
      <c r="P230" s="8" t="s">
        <v>603</v>
      </c>
    </row>
    <row r="231" spans="1:19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6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6"/>
        <v>6</v>
      </c>
      <c r="O231" s="2" t="s">
        <v>628</v>
      </c>
    </row>
    <row r="232" spans="1:19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6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6"/>
        <v>5</v>
      </c>
      <c r="O232" s="2" t="s">
        <v>629</v>
      </c>
    </row>
    <row r="233" spans="1:19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6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6"/>
        <v>5</v>
      </c>
      <c r="O233" s="2" t="s">
        <v>629</v>
      </c>
    </row>
    <row r="234" spans="1:19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6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6"/>
        <v>2</v>
      </c>
      <c r="O234" s="2" t="s">
        <v>629</v>
      </c>
    </row>
    <row r="235" spans="1:19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6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6"/>
        <v>7</v>
      </c>
      <c r="O235" s="2" t="s">
        <v>638</v>
      </c>
      <c r="P235" s="8" t="s">
        <v>633</v>
      </c>
    </row>
    <row r="236" spans="1:19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6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6"/>
        <v>6</v>
      </c>
      <c r="O236" s="2" t="s">
        <v>598</v>
      </c>
    </row>
    <row r="237" spans="1:19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6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6"/>
        <v>6</v>
      </c>
      <c r="O237" s="2" t="s">
        <v>653</v>
      </c>
    </row>
    <row r="238" spans="1:19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6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6"/>
        <v>5</v>
      </c>
      <c r="O238" s="2" t="s">
        <v>654</v>
      </c>
    </row>
    <row r="239" spans="1:19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6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6"/>
        <v>5</v>
      </c>
      <c r="O239" s="2" t="s">
        <v>654</v>
      </c>
    </row>
    <row r="240" spans="1:19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6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6"/>
        <v>5</v>
      </c>
      <c r="O240" s="2" t="s">
        <v>654</v>
      </c>
    </row>
    <row r="241" spans="1:16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6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6"/>
        <v>2</v>
      </c>
      <c r="O241" s="2" t="s">
        <v>676</v>
      </c>
    </row>
    <row r="242" spans="1:16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6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6"/>
        <v>1</v>
      </c>
      <c r="O242" s="2" t="s">
        <v>654</v>
      </c>
    </row>
    <row r="243" spans="1:16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6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6"/>
        <v>4</v>
      </c>
      <c r="O243" s="2" t="s">
        <v>676</v>
      </c>
    </row>
    <row r="244" spans="1:16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6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6"/>
        <v>2</v>
      </c>
      <c r="O244" s="2" t="s">
        <v>677</v>
      </c>
    </row>
    <row r="245" spans="1:16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6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6"/>
        <v>4</v>
      </c>
      <c r="O245" s="2" t="s">
        <v>678</v>
      </c>
      <c r="P245" s="8" t="s">
        <v>679</v>
      </c>
    </row>
    <row r="246" spans="1:16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6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6"/>
        <v>1</v>
      </c>
      <c r="O246" s="2" t="s">
        <v>697</v>
      </c>
    </row>
    <row r="247" spans="1:16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6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6"/>
        <v>3</v>
      </c>
      <c r="O247" s="2" t="s">
        <v>699</v>
      </c>
    </row>
    <row r="248" spans="1:16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6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6"/>
        <v>7</v>
      </c>
      <c r="O248" s="2" t="s">
        <v>703</v>
      </c>
    </row>
    <row r="249" spans="1:16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6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6"/>
        <v>5</v>
      </c>
      <c r="O249" s="2" t="s">
        <v>697</v>
      </c>
    </row>
    <row r="250" spans="1:16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6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6"/>
        <v>5</v>
      </c>
      <c r="O250" s="2" t="s">
        <v>709</v>
      </c>
    </row>
    <row r="251" spans="1:16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6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6"/>
        <v>1</v>
      </c>
      <c r="O251" s="2" t="s">
        <v>726</v>
      </c>
    </row>
    <row r="252" spans="1:16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6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6"/>
        <v>5</v>
      </c>
      <c r="O252" s="2" t="s">
        <v>732</v>
      </c>
    </row>
    <row r="253" spans="1:16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6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6"/>
        <v>5</v>
      </c>
      <c r="O253" s="2" t="s">
        <v>732</v>
      </c>
    </row>
    <row r="254" spans="1:16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6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6"/>
        <v>4</v>
      </c>
      <c r="O254" s="2" t="s">
        <v>731</v>
      </c>
    </row>
    <row r="255" spans="1:16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6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6"/>
        <v>7</v>
      </c>
      <c r="O255" s="2" t="s">
        <v>738</v>
      </c>
    </row>
    <row r="256" spans="1:16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6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6"/>
        <v>7</v>
      </c>
      <c r="O256" s="2" t="s">
        <v>750</v>
      </c>
    </row>
    <row r="257" spans="1:19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6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6"/>
        <v>7</v>
      </c>
      <c r="O257" s="2" t="s">
        <v>749</v>
      </c>
      <c r="P257" s="8" t="s">
        <v>752</v>
      </c>
    </row>
    <row r="258" spans="1:19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6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6"/>
        <v>6</v>
      </c>
      <c r="O258" s="2" t="s">
        <v>759</v>
      </c>
    </row>
    <row r="259" spans="1:19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6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6"/>
        <v>4</v>
      </c>
      <c r="O259" s="2" t="s">
        <v>784</v>
      </c>
    </row>
    <row r="260" spans="1:19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6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6"/>
        <v>4</v>
      </c>
      <c r="O260" s="2" t="s">
        <v>784</v>
      </c>
    </row>
    <row r="261" spans="1:19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6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840</v>
      </c>
      <c r="M261" s="2" t="s">
        <v>20</v>
      </c>
      <c r="N261" s="2">
        <f t="shared" si="6"/>
        <v>7</v>
      </c>
      <c r="O261" s="2" t="s">
        <v>785</v>
      </c>
    </row>
    <row r="262" spans="1:19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6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6"/>
        <v>1</v>
      </c>
      <c r="O262" s="2" t="s">
        <v>784</v>
      </c>
    </row>
    <row r="263" spans="1:19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6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833</v>
      </c>
      <c r="M263" s="2" t="s">
        <v>20</v>
      </c>
      <c r="N263" s="2">
        <f t="shared" si="6"/>
        <v>9</v>
      </c>
      <c r="O263" s="2" t="s">
        <v>786</v>
      </c>
      <c r="P263" s="8" t="s">
        <v>789</v>
      </c>
    </row>
    <row r="264" spans="1:19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6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843</v>
      </c>
      <c r="M264" s="2" t="s">
        <v>20</v>
      </c>
      <c r="N264" s="2">
        <f t="shared" si="6"/>
        <v>4</v>
      </c>
      <c r="O264" s="2" t="s">
        <v>804</v>
      </c>
    </row>
    <row r="265" spans="1:19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6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843</v>
      </c>
      <c r="M265" s="2" t="s">
        <v>20</v>
      </c>
      <c r="N265" s="2">
        <f t="shared" si="6"/>
        <v>4</v>
      </c>
      <c r="O265" s="2" t="s">
        <v>804</v>
      </c>
    </row>
    <row r="266" spans="1:19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6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6"/>
        <v>2</v>
      </c>
      <c r="O266" s="2" t="s">
        <v>805</v>
      </c>
    </row>
    <row r="267" spans="1:19">
      <c r="A267" s="2">
        <v>255</v>
      </c>
      <c r="B267" s="2" t="s">
        <v>837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6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833</v>
      </c>
      <c r="M267" s="2" t="s">
        <v>848</v>
      </c>
      <c r="N267" s="2">
        <f t="shared" si="6"/>
        <v>7</v>
      </c>
      <c r="O267" s="2" t="s">
        <v>850</v>
      </c>
    </row>
    <row r="268" spans="1:19">
      <c r="A268" s="2">
        <v>256</v>
      </c>
      <c r="B268" s="2" t="s">
        <v>838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6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840</v>
      </c>
      <c r="M268" s="2" t="s">
        <v>851</v>
      </c>
      <c r="N268" s="2">
        <f t="shared" si="6"/>
        <v>2</v>
      </c>
      <c r="O268" s="2" t="s">
        <v>849</v>
      </c>
    </row>
    <row r="269" spans="1:19">
      <c r="A269" s="2">
        <v>257</v>
      </c>
      <c r="B269" s="2" t="s">
        <v>837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6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833</v>
      </c>
      <c r="M269" s="2" t="s">
        <v>848</v>
      </c>
      <c r="N269" s="2">
        <f t="shared" si="6"/>
        <v>5</v>
      </c>
      <c r="O269" s="2" t="s">
        <v>844</v>
      </c>
    </row>
    <row r="270" spans="1:19">
      <c r="A270" s="2">
        <v>258</v>
      </c>
      <c r="B270" s="2" t="s">
        <v>838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6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833</v>
      </c>
      <c r="M270" s="2" t="s">
        <v>848</v>
      </c>
      <c r="N270" s="2">
        <f t="shared" si="6"/>
        <v>5</v>
      </c>
      <c r="O270" s="2" t="s">
        <v>845</v>
      </c>
    </row>
    <row r="271" spans="1:19" s="44" customFormat="1" ht="17.25" thickBot="1">
      <c r="A271" s="2">
        <v>259</v>
      </c>
      <c r="B271" s="84" t="s">
        <v>839</v>
      </c>
      <c r="C271" s="84" t="s">
        <v>811</v>
      </c>
      <c r="D271" s="84" t="s">
        <v>821</v>
      </c>
      <c r="E271" s="84" t="s">
        <v>820</v>
      </c>
      <c r="F271" s="84" t="s">
        <v>817</v>
      </c>
      <c r="G271" s="85">
        <v>42337000</v>
      </c>
      <c r="H271" s="84" t="s">
        <v>824</v>
      </c>
      <c r="I271" s="86">
        <v>45443</v>
      </c>
      <c r="J271" s="84" t="s">
        <v>819</v>
      </c>
      <c r="K271" s="86">
        <v>45447</v>
      </c>
      <c r="L271" s="84" t="s">
        <v>833</v>
      </c>
      <c r="M271" s="84" t="s">
        <v>847</v>
      </c>
      <c r="N271" s="84">
        <f t="shared" si="6"/>
        <v>5</v>
      </c>
      <c r="O271" s="84" t="s">
        <v>846</v>
      </c>
      <c r="P271" s="43"/>
      <c r="Q271" s="43"/>
      <c r="R271" s="43"/>
      <c r="S271" s="43"/>
    </row>
    <row r="272" spans="1:19" ht="17.25" thickTop="1">
      <c r="A272" s="2">
        <v>260</v>
      </c>
      <c r="B272" s="95" t="s">
        <v>837</v>
      </c>
      <c r="C272" s="95" t="s">
        <v>811</v>
      </c>
      <c r="D272" s="95" t="s">
        <v>821</v>
      </c>
      <c r="E272" s="95" t="s">
        <v>826</v>
      </c>
      <c r="F272" s="95" t="s">
        <v>825</v>
      </c>
      <c r="G272" s="96">
        <v>83687000</v>
      </c>
      <c r="H272" s="95" t="s">
        <v>828</v>
      </c>
      <c r="I272" s="97">
        <v>45446</v>
      </c>
      <c r="J272" s="95" t="s">
        <v>827</v>
      </c>
      <c r="K272" s="97">
        <v>45448</v>
      </c>
      <c r="L272" s="95" t="s">
        <v>868</v>
      </c>
      <c r="M272" s="95" t="s">
        <v>101</v>
      </c>
      <c r="N272" s="95">
        <f t="shared" si="6"/>
        <v>3</v>
      </c>
      <c r="O272" s="1" t="s">
        <v>841</v>
      </c>
    </row>
    <row r="273" spans="1:16">
      <c r="A273" s="2">
        <v>261</v>
      </c>
      <c r="B273" s="2" t="s">
        <v>838</v>
      </c>
      <c r="C273" s="2" t="s">
        <v>811</v>
      </c>
      <c r="D273" s="2" t="s">
        <v>830</v>
      </c>
      <c r="E273" s="2" t="s">
        <v>829</v>
      </c>
      <c r="F273" s="2" t="s">
        <v>831</v>
      </c>
      <c r="G273" s="76">
        <v>11710000</v>
      </c>
      <c r="H273" s="2" t="s">
        <v>832</v>
      </c>
      <c r="I273" s="3">
        <v>45447</v>
      </c>
      <c r="J273" s="2" t="s">
        <v>833</v>
      </c>
      <c r="K273" s="3">
        <v>45453</v>
      </c>
      <c r="L273" s="2" t="s">
        <v>897</v>
      </c>
      <c r="M273" s="2" t="s">
        <v>101</v>
      </c>
      <c r="N273" s="2">
        <f t="shared" si="6"/>
        <v>7</v>
      </c>
      <c r="O273" s="102" t="s">
        <v>842</v>
      </c>
    </row>
    <row r="274" spans="1:16">
      <c r="A274" s="2">
        <v>262</v>
      </c>
      <c r="B274" s="2" t="s">
        <v>837</v>
      </c>
      <c r="C274" s="2" t="s">
        <v>811</v>
      </c>
      <c r="D274" s="2" t="s">
        <v>836</v>
      </c>
      <c r="E274" s="2" t="s">
        <v>834</v>
      </c>
      <c r="F274" s="2" t="s">
        <v>831</v>
      </c>
      <c r="G274" s="76">
        <v>30300000</v>
      </c>
      <c r="H274" s="2" t="s">
        <v>835</v>
      </c>
      <c r="I274" s="3">
        <v>45447</v>
      </c>
      <c r="J274" s="2" t="s">
        <v>833</v>
      </c>
      <c r="K274" s="3">
        <v>45454</v>
      </c>
      <c r="L274" s="2" t="s">
        <v>898</v>
      </c>
      <c r="M274" s="2" t="s">
        <v>101</v>
      </c>
      <c r="N274" s="2">
        <f t="shared" si="6"/>
        <v>8</v>
      </c>
      <c r="O274" s="102" t="s">
        <v>841</v>
      </c>
      <c r="P274" s="8" t="s">
        <v>852</v>
      </c>
    </row>
    <row r="275" spans="1:16">
      <c r="A275" s="2">
        <v>263</v>
      </c>
      <c r="B275" s="2" t="s">
        <v>871</v>
      </c>
      <c r="C275" s="2" t="s">
        <v>872</v>
      </c>
      <c r="D275" s="2" t="s">
        <v>593</v>
      </c>
      <c r="E275" s="2" t="s">
        <v>854</v>
      </c>
      <c r="F275" s="2" t="s">
        <v>853</v>
      </c>
      <c r="G275" s="76">
        <v>53880000</v>
      </c>
      <c r="H275" s="2" t="s">
        <v>855</v>
      </c>
      <c r="I275" s="3">
        <v>45447</v>
      </c>
      <c r="J275" s="2" t="s">
        <v>856</v>
      </c>
      <c r="K275" s="3">
        <v>45447</v>
      </c>
      <c r="L275" s="2" t="s">
        <v>856</v>
      </c>
      <c r="M275" s="2" t="s">
        <v>867</v>
      </c>
      <c r="N275" s="2">
        <f t="shared" si="6"/>
        <v>1</v>
      </c>
      <c r="O275" s="102" t="s">
        <v>866</v>
      </c>
    </row>
    <row r="276" spans="1:16">
      <c r="A276" s="2">
        <v>264</v>
      </c>
      <c r="B276" s="98" t="s">
        <v>869</v>
      </c>
      <c r="C276" s="98" t="s">
        <v>872</v>
      </c>
      <c r="D276" s="98" t="s">
        <v>873</v>
      </c>
      <c r="E276" s="98" t="s">
        <v>857</v>
      </c>
      <c r="F276" s="98" t="s">
        <v>859</v>
      </c>
      <c r="G276" s="99">
        <v>30327000</v>
      </c>
      <c r="H276" s="98" t="s">
        <v>860</v>
      </c>
      <c r="I276" s="100">
        <v>45448</v>
      </c>
      <c r="J276" s="98" t="s">
        <v>861</v>
      </c>
      <c r="K276" s="100">
        <v>45457</v>
      </c>
      <c r="L276" s="98" t="s">
        <v>914</v>
      </c>
      <c r="M276" s="98" t="s">
        <v>101</v>
      </c>
      <c r="N276" s="98">
        <f t="shared" si="6"/>
        <v>10</v>
      </c>
      <c r="O276" s="103" t="s">
        <v>866</v>
      </c>
    </row>
    <row r="277" spans="1:16">
      <c r="A277" s="2">
        <v>265</v>
      </c>
      <c r="B277" s="2" t="s">
        <v>870</v>
      </c>
      <c r="C277" s="2" t="s">
        <v>872</v>
      </c>
      <c r="D277" s="2" t="s">
        <v>874</v>
      </c>
      <c r="E277" s="2" t="s">
        <v>862</v>
      </c>
      <c r="F277" s="2" t="s">
        <v>853</v>
      </c>
      <c r="G277" s="76">
        <v>24139500</v>
      </c>
      <c r="H277" s="2" t="s">
        <v>863</v>
      </c>
      <c r="I277" s="3">
        <v>45448</v>
      </c>
      <c r="J277" s="2" t="s">
        <v>861</v>
      </c>
      <c r="K277" s="3">
        <v>45453</v>
      </c>
      <c r="L277" s="2" t="s">
        <v>897</v>
      </c>
      <c r="M277" s="2" t="s">
        <v>101</v>
      </c>
      <c r="N277" s="2">
        <f t="shared" si="6"/>
        <v>6</v>
      </c>
      <c r="O277" s="102" t="s">
        <v>866</v>
      </c>
    </row>
    <row r="278" spans="1:16">
      <c r="A278" s="2">
        <v>266</v>
      </c>
      <c r="B278" s="2" t="s">
        <v>869</v>
      </c>
      <c r="C278" s="2" t="s">
        <v>872</v>
      </c>
      <c r="D278" s="2" t="s">
        <v>874</v>
      </c>
      <c r="E278" s="2" t="s">
        <v>858</v>
      </c>
      <c r="F278" s="2" t="s">
        <v>853</v>
      </c>
      <c r="G278" s="76">
        <v>43200000</v>
      </c>
      <c r="H278" s="2" t="s">
        <v>864</v>
      </c>
      <c r="I278" s="3">
        <v>45450</v>
      </c>
      <c r="J278" s="2" t="s">
        <v>865</v>
      </c>
      <c r="K278" s="3">
        <v>45454</v>
      </c>
      <c r="L278" s="2" t="s">
        <v>879</v>
      </c>
      <c r="M278" s="2" t="s">
        <v>101</v>
      </c>
      <c r="N278" s="2">
        <f t="shared" si="6"/>
        <v>5</v>
      </c>
      <c r="O278" s="102" t="s">
        <v>866</v>
      </c>
    </row>
    <row r="279" spans="1:16">
      <c r="A279" s="2">
        <v>267</v>
      </c>
      <c r="B279" s="2" t="s">
        <v>889</v>
      </c>
      <c r="C279" s="2" t="s">
        <v>890</v>
      </c>
      <c r="D279" s="2" t="s">
        <v>877</v>
      </c>
      <c r="E279" s="2" t="s">
        <v>876</v>
      </c>
      <c r="F279" s="2" t="s">
        <v>875</v>
      </c>
      <c r="G279" s="76">
        <v>54750000</v>
      </c>
      <c r="H279" s="2" t="s">
        <v>878</v>
      </c>
      <c r="I279" s="3">
        <v>45454</v>
      </c>
      <c r="J279" s="2" t="s">
        <v>879</v>
      </c>
      <c r="K279" s="3">
        <v>45455</v>
      </c>
      <c r="L279" s="2" t="s">
        <v>902</v>
      </c>
      <c r="M279" s="2" t="s">
        <v>20</v>
      </c>
      <c r="N279" s="2">
        <f t="shared" si="6"/>
        <v>2</v>
      </c>
      <c r="O279" s="102" t="s">
        <v>893</v>
      </c>
    </row>
    <row r="280" spans="1:16">
      <c r="A280" s="2">
        <v>268</v>
      </c>
      <c r="B280" s="2" t="s">
        <v>889</v>
      </c>
      <c r="C280" s="2" t="s">
        <v>890</v>
      </c>
      <c r="D280" s="2" t="s">
        <v>877</v>
      </c>
      <c r="E280" s="2" t="s">
        <v>880</v>
      </c>
      <c r="F280" s="2" t="s">
        <v>881</v>
      </c>
      <c r="G280" s="76">
        <v>10930000</v>
      </c>
      <c r="H280" s="2" t="s">
        <v>883</v>
      </c>
      <c r="I280" s="3">
        <v>45454</v>
      </c>
      <c r="J280" s="2" t="s">
        <v>885</v>
      </c>
      <c r="K280" s="3">
        <v>45460</v>
      </c>
      <c r="L280" s="2" t="s">
        <v>948</v>
      </c>
      <c r="M280" s="2" t="s">
        <v>959</v>
      </c>
      <c r="N280" s="2">
        <f t="shared" si="6"/>
        <v>7</v>
      </c>
      <c r="O280" s="102" t="s">
        <v>894</v>
      </c>
    </row>
    <row r="281" spans="1:16">
      <c r="A281" s="2">
        <v>269</v>
      </c>
      <c r="B281" s="2" t="s">
        <v>891</v>
      </c>
      <c r="C281" s="2" t="s">
        <v>890</v>
      </c>
      <c r="D281" s="2" t="s">
        <v>877</v>
      </c>
      <c r="E281" s="2" t="s">
        <v>882</v>
      </c>
      <c r="F281" s="2" t="s">
        <v>881</v>
      </c>
      <c r="G281" s="76">
        <v>47800000</v>
      </c>
      <c r="H281" s="2" t="s">
        <v>884</v>
      </c>
      <c r="I281" s="3">
        <v>45454</v>
      </c>
      <c r="J281" s="2" t="s">
        <v>885</v>
      </c>
      <c r="K281" s="3">
        <v>45460</v>
      </c>
      <c r="L281" s="2" t="s">
        <v>948</v>
      </c>
      <c r="M281" s="2" t="s">
        <v>101</v>
      </c>
      <c r="N281" s="2">
        <f t="shared" si="6"/>
        <v>7</v>
      </c>
      <c r="O281" s="102" t="s">
        <v>895</v>
      </c>
    </row>
    <row r="282" spans="1:16">
      <c r="A282" s="2">
        <v>270</v>
      </c>
      <c r="B282" s="2" t="s">
        <v>892</v>
      </c>
      <c r="C282" s="2" t="s">
        <v>890</v>
      </c>
      <c r="D282" s="2" t="s">
        <v>877</v>
      </c>
      <c r="E282" s="2" t="s">
        <v>887</v>
      </c>
      <c r="F282" s="2" t="s">
        <v>886</v>
      </c>
      <c r="G282" s="76">
        <v>8415000</v>
      </c>
      <c r="H282" s="2" t="s">
        <v>888</v>
      </c>
      <c r="I282" s="3">
        <v>45454</v>
      </c>
      <c r="J282" s="2" t="s">
        <v>885</v>
      </c>
      <c r="K282" s="3">
        <v>45461</v>
      </c>
      <c r="L282" s="2" t="s">
        <v>1001</v>
      </c>
      <c r="M282" s="2" t="s">
        <v>20</v>
      </c>
      <c r="N282" s="2">
        <f t="shared" si="6"/>
        <v>8</v>
      </c>
      <c r="O282" s="102" t="s">
        <v>896</v>
      </c>
    </row>
    <row r="283" spans="1:16">
      <c r="A283" s="2">
        <v>271</v>
      </c>
      <c r="B283" s="2" t="s">
        <v>910</v>
      </c>
      <c r="C283" s="2" t="s">
        <v>908</v>
      </c>
      <c r="D283" s="2" t="s">
        <v>906</v>
      </c>
      <c r="E283" s="2" t="s">
        <v>241</v>
      </c>
      <c r="F283" s="2" t="s">
        <v>899</v>
      </c>
      <c r="G283" s="76">
        <v>54450000</v>
      </c>
      <c r="H283" s="2" t="s">
        <v>900</v>
      </c>
      <c r="I283" s="3">
        <v>45455</v>
      </c>
      <c r="J283" s="2" t="s">
        <v>901</v>
      </c>
      <c r="K283" s="3">
        <v>45456</v>
      </c>
      <c r="L283" s="2" t="s">
        <v>946</v>
      </c>
      <c r="M283" s="2" t="s">
        <v>101</v>
      </c>
      <c r="N283" s="2">
        <f t="shared" si="6"/>
        <v>2</v>
      </c>
      <c r="O283" s="102" t="s">
        <v>911</v>
      </c>
    </row>
    <row r="284" spans="1:16">
      <c r="A284" s="2">
        <v>272</v>
      </c>
      <c r="B284" s="2" t="s">
        <v>910</v>
      </c>
      <c r="C284" s="2" t="s">
        <v>909</v>
      </c>
      <c r="D284" s="2" t="s">
        <v>907</v>
      </c>
      <c r="E284" s="2" t="s">
        <v>903</v>
      </c>
      <c r="F284" s="2" t="s">
        <v>18</v>
      </c>
      <c r="G284" s="76">
        <v>19976000</v>
      </c>
      <c r="H284" s="2" t="s">
        <v>904</v>
      </c>
      <c r="I284" s="3">
        <v>45455</v>
      </c>
      <c r="J284" s="2" t="s">
        <v>902</v>
      </c>
      <c r="K284" s="3">
        <v>45456</v>
      </c>
      <c r="L284" s="2" t="s">
        <v>946</v>
      </c>
      <c r="M284" s="2" t="s">
        <v>935</v>
      </c>
      <c r="N284" s="2">
        <f t="shared" si="6"/>
        <v>2</v>
      </c>
      <c r="O284" s="102" t="s">
        <v>912</v>
      </c>
      <c r="P284" s="8" t="s">
        <v>947</v>
      </c>
    </row>
    <row r="285" spans="1:16">
      <c r="A285" s="2">
        <v>273</v>
      </c>
      <c r="B285" s="2" t="s">
        <v>936</v>
      </c>
      <c r="C285" s="2" t="s">
        <v>937</v>
      </c>
      <c r="D285" s="2" t="s">
        <v>917</v>
      </c>
      <c r="E285" s="2" t="s">
        <v>916</v>
      </c>
      <c r="F285" s="2" t="s">
        <v>915</v>
      </c>
      <c r="G285" s="76">
        <v>38995000</v>
      </c>
      <c r="H285" s="2" t="s">
        <v>918</v>
      </c>
      <c r="I285" s="3">
        <v>45456</v>
      </c>
      <c r="J285" s="2" t="s">
        <v>905</v>
      </c>
      <c r="K285" s="3">
        <v>45460</v>
      </c>
      <c r="L285" s="2" t="s">
        <v>948</v>
      </c>
      <c r="M285" s="2" t="s">
        <v>101</v>
      </c>
      <c r="N285" s="2">
        <f t="shared" si="6"/>
        <v>5</v>
      </c>
      <c r="O285" s="102" t="s">
        <v>941</v>
      </c>
    </row>
    <row r="286" spans="1:16">
      <c r="A286" s="2">
        <v>274</v>
      </c>
      <c r="B286" s="2" t="s">
        <v>938</v>
      </c>
      <c r="C286" s="2" t="s">
        <v>937</v>
      </c>
      <c r="D286" s="2" t="s">
        <v>920</v>
      </c>
      <c r="E286" s="2" t="s">
        <v>919</v>
      </c>
      <c r="F286" s="2" t="s">
        <v>915</v>
      </c>
      <c r="G286" s="76">
        <v>34370000</v>
      </c>
      <c r="H286" s="2" t="s">
        <v>921</v>
      </c>
      <c r="I286" s="3">
        <v>45456</v>
      </c>
      <c r="J286" s="2" t="s">
        <v>905</v>
      </c>
      <c r="K286" s="3">
        <v>45460</v>
      </c>
      <c r="L286" s="2" t="s">
        <v>948</v>
      </c>
      <c r="M286" s="2" t="s">
        <v>101</v>
      </c>
      <c r="N286" s="2">
        <f t="shared" si="6"/>
        <v>5</v>
      </c>
      <c r="O286" s="102" t="s">
        <v>942</v>
      </c>
    </row>
    <row r="287" spans="1:16">
      <c r="A287" s="2">
        <v>275</v>
      </c>
      <c r="B287" s="2" t="s">
        <v>939</v>
      </c>
      <c r="C287" s="2" t="s">
        <v>937</v>
      </c>
      <c r="D287" s="2" t="s">
        <v>927</v>
      </c>
      <c r="E287" s="2" t="s">
        <v>923</v>
      </c>
      <c r="F287" s="2" t="s">
        <v>922</v>
      </c>
      <c r="G287" s="76">
        <v>54700000</v>
      </c>
      <c r="H287" s="2" t="s">
        <v>924</v>
      </c>
      <c r="I287" s="3">
        <v>45456</v>
      </c>
      <c r="J287" s="2" t="s">
        <v>905</v>
      </c>
      <c r="K287" s="3">
        <v>45460</v>
      </c>
      <c r="L287" s="2" t="s">
        <v>979</v>
      </c>
      <c r="M287" s="2" t="s">
        <v>969</v>
      </c>
      <c r="N287" s="2">
        <f t="shared" si="6"/>
        <v>5</v>
      </c>
      <c r="O287" s="102" t="s">
        <v>943</v>
      </c>
    </row>
    <row r="288" spans="1:16">
      <c r="A288" s="2">
        <v>276</v>
      </c>
      <c r="B288" s="2" t="s">
        <v>939</v>
      </c>
      <c r="C288" s="2" t="s">
        <v>937</v>
      </c>
      <c r="D288" s="2" t="s">
        <v>928</v>
      </c>
      <c r="E288" s="2" t="s">
        <v>925</v>
      </c>
      <c r="F288" s="2" t="s">
        <v>922</v>
      </c>
      <c r="G288" s="76">
        <v>40150000</v>
      </c>
      <c r="H288" s="2" t="s">
        <v>926</v>
      </c>
      <c r="I288" s="3">
        <v>45457</v>
      </c>
      <c r="J288" s="2" t="s">
        <v>913</v>
      </c>
      <c r="K288" s="3">
        <v>45461</v>
      </c>
      <c r="L288" s="2" t="s">
        <v>1001</v>
      </c>
      <c r="M288" s="2" t="s">
        <v>20</v>
      </c>
      <c r="N288" s="2">
        <f t="shared" si="6"/>
        <v>5</v>
      </c>
      <c r="O288" s="102" t="s">
        <v>944</v>
      </c>
    </row>
    <row r="289" spans="1:16">
      <c r="A289" s="2">
        <v>277</v>
      </c>
      <c r="B289" s="2" t="s">
        <v>936</v>
      </c>
      <c r="C289" s="2" t="s">
        <v>937</v>
      </c>
      <c r="D289" s="2" t="s">
        <v>920</v>
      </c>
      <c r="E289" s="2" t="s">
        <v>929</v>
      </c>
      <c r="F289" s="2" t="s">
        <v>915</v>
      </c>
      <c r="G289" s="76">
        <v>49973000</v>
      </c>
      <c r="H289" s="2" t="s">
        <v>930</v>
      </c>
      <c r="I289" s="3">
        <v>45457</v>
      </c>
      <c r="J289" s="2" t="s">
        <v>913</v>
      </c>
      <c r="K289" s="3">
        <v>45460</v>
      </c>
      <c r="L289" s="2" t="s">
        <v>948</v>
      </c>
      <c r="M289" s="2" t="s">
        <v>101</v>
      </c>
      <c r="N289" s="2">
        <f t="shared" si="6"/>
        <v>4</v>
      </c>
      <c r="O289" s="102" t="s">
        <v>945</v>
      </c>
    </row>
    <row r="290" spans="1:16">
      <c r="A290" s="2">
        <v>278</v>
      </c>
      <c r="B290" s="2" t="s">
        <v>936</v>
      </c>
      <c r="C290" s="2" t="s">
        <v>937</v>
      </c>
      <c r="D290" s="2" t="s">
        <v>928</v>
      </c>
      <c r="E290" s="2" t="s">
        <v>931</v>
      </c>
      <c r="F290" s="2" t="s">
        <v>915</v>
      </c>
      <c r="G290" s="76">
        <v>84425000</v>
      </c>
      <c r="H290" s="2" t="s">
        <v>932</v>
      </c>
      <c r="I290" s="3">
        <v>45457</v>
      </c>
      <c r="J290" s="2" t="s">
        <v>913</v>
      </c>
      <c r="K290" s="3">
        <v>45460</v>
      </c>
      <c r="L290" s="2" t="s">
        <v>948</v>
      </c>
      <c r="M290" s="2" t="s">
        <v>101</v>
      </c>
      <c r="N290" s="2">
        <f t="shared" si="6"/>
        <v>4</v>
      </c>
      <c r="O290" s="102" t="s">
        <v>941</v>
      </c>
    </row>
    <row r="291" spans="1:16">
      <c r="A291" s="2">
        <v>279</v>
      </c>
      <c r="B291" s="2" t="s">
        <v>940</v>
      </c>
      <c r="C291" s="2" t="s">
        <v>937</v>
      </c>
      <c r="D291" s="2" t="s">
        <v>920</v>
      </c>
      <c r="E291" s="2" t="s">
        <v>933</v>
      </c>
      <c r="F291" s="2" t="s">
        <v>915</v>
      </c>
      <c r="G291" s="76">
        <v>7798000</v>
      </c>
      <c r="H291" s="2" t="s">
        <v>934</v>
      </c>
      <c r="I291" s="3">
        <v>45457</v>
      </c>
      <c r="J291" s="2" t="s">
        <v>913</v>
      </c>
      <c r="K291" s="3">
        <v>45460</v>
      </c>
      <c r="L291" s="2" t="s">
        <v>948</v>
      </c>
      <c r="M291" s="2" t="s">
        <v>101</v>
      </c>
      <c r="N291" s="2">
        <f t="shared" si="6"/>
        <v>4</v>
      </c>
      <c r="O291" s="102" t="s">
        <v>942</v>
      </c>
    </row>
    <row r="292" spans="1:16">
      <c r="A292" s="2">
        <v>280</v>
      </c>
      <c r="B292" s="2" t="s">
        <v>970</v>
      </c>
      <c r="C292" s="2" t="s">
        <v>129</v>
      </c>
      <c r="D292" s="2" t="s">
        <v>951</v>
      </c>
      <c r="E292" s="2" t="s">
        <v>950</v>
      </c>
      <c r="F292" s="2" t="s">
        <v>952</v>
      </c>
      <c r="G292" s="76">
        <v>54999000</v>
      </c>
      <c r="H292" s="2" t="s">
        <v>949</v>
      </c>
      <c r="I292" s="3">
        <v>45460</v>
      </c>
      <c r="J292" s="2" t="s">
        <v>948</v>
      </c>
      <c r="K292" s="3">
        <v>45461</v>
      </c>
      <c r="L292" s="2" t="s">
        <v>1001</v>
      </c>
      <c r="M292" s="2" t="s">
        <v>20</v>
      </c>
      <c r="N292" s="2">
        <f t="shared" si="6"/>
        <v>2</v>
      </c>
      <c r="O292" s="102" t="s">
        <v>974</v>
      </c>
    </row>
    <row r="293" spans="1:16">
      <c r="A293" s="2">
        <v>281</v>
      </c>
      <c r="B293" s="2" t="s">
        <v>971</v>
      </c>
      <c r="C293" s="2" t="s">
        <v>129</v>
      </c>
      <c r="D293" s="2" t="s">
        <v>958</v>
      </c>
      <c r="E293" s="2" t="s">
        <v>953</v>
      </c>
      <c r="F293" s="2" t="s">
        <v>952</v>
      </c>
      <c r="G293" s="76">
        <v>10200000</v>
      </c>
      <c r="H293" s="2" t="s">
        <v>954</v>
      </c>
      <c r="I293" s="3">
        <v>45460</v>
      </c>
      <c r="J293" s="2" t="s">
        <v>948</v>
      </c>
      <c r="K293" s="3">
        <v>45461</v>
      </c>
      <c r="L293" s="2" t="s">
        <v>1001</v>
      </c>
      <c r="M293" s="2" t="s">
        <v>20</v>
      </c>
      <c r="N293" s="2">
        <f>K293-I293+1</f>
        <v>2</v>
      </c>
      <c r="O293" s="102" t="s">
        <v>974</v>
      </c>
    </row>
    <row r="294" spans="1:16">
      <c r="A294" s="2">
        <v>282</v>
      </c>
      <c r="B294" s="2" t="s">
        <v>971</v>
      </c>
      <c r="C294" s="2" t="s">
        <v>129</v>
      </c>
      <c r="D294" s="2" t="s">
        <v>958</v>
      </c>
      <c r="E294" s="2" t="s">
        <v>956</v>
      </c>
      <c r="F294" s="2" t="s">
        <v>952</v>
      </c>
      <c r="G294" s="76">
        <v>6300000</v>
      </c>
      <c r="H294" s="2" t="s">
        <v>955</v>
      </c>
      <c r="I294" s="3">
        <v>45460</v>
      </c>
      <c r="J294" s="2" t="s">
        <v>948</v>
      </c>
      <c r="K294" s="3">
        <v>45461</v>
      </c>
      <c r="L294" s="2" t="s">
        <v>1001</v>
      </c>
      <c r="M294" s="2" t="s">
        <v>988</v>
      </c>
      <c r="N294" s="2">
        <f>K294-I294+1</f>
        <v>2</v>
      </c>
      <c r="O294" s="102" t="s">
        <v>974</v>
      </c>
    </row>
    <row r="295" spans="1:16">
      <c r="A295" s="2">
        <v>283</v>
      </c>
      <c r="B295" s="2" t="s">
        <v>971</v>
      </c>
      <c r="C295" s="2" t="s">
        <v>129</v>
      </c>
      <c r="D295" s="2" t="s">
        <v>130</v>
      </c>
      <c r="E295" s="2" t="s">
        <v>956</v>
      </c>
      <c r="F295" s="2" t="s">
        <v>952</v>
      </c>
      <c r="G295" s="76">
        <v>38500000</v>
      </c>
      <c r="H295" s="2" t="s">
        <v>957</v>
      </c>
      <c r="I295" s="3">
        <v>45460</v>
      </c>
      <c r="J295" s="2" t="s">
        <v>948</v>
      </c>
      <c r="K295" s="3">
        <v>45461</v>
      </c>
      <c r="L295" s="2" t="s">
        <v>1001</v>
      </c>
      <c r="M295" s="2" t="s">
        <v>20</v>
      </c>
      <c r="N295" s="2">
        <f>K295-I295+1</f>
        <v>2</v>
      </c>
      <c r="O295" s="102" t="s">
        <v>975</v>
      </c>
    </row>
    <row r="296" spans="1:16">
      <c r="A296" s="2">
        <v>284</v>
      </c>
      <c r="B296" s="2" t="s">
        <v>972</v>
      </c>
      <c r="C296" s="2" t="s">
        <v>129</v>
      </c>
      <c r="D296" s="2" t="s">
        <v>958</v>
      </c>
      <c r="E296" s="2" t="s">
        <v>960</v>
      </c>
      <c r="F296" s="2" t="s">
        <v>967</v>
      </c>
      <c r="G296" s="76">
        <v>7931000</v>
      </c>
      <c r="H296" s="2" t="s">
        <v>968</v>
      </c>
      <c r="I296" s="3">
        <v>45460</v>
      </c>
      <c r="J296" s="2" t="s">
        <v>948</v>
      </c>
      <c r="K296" s="3">
        <v>45463</v>
      </c>
      <c r="L296" s="2" t="s">
        <v>1011</v>
      </c>
      <c r="M296" s="2" t="s">
        <v>20</v>
      </c>
      <c r="N296" s="2">
        <f>K296-I296+1</f>
        <v>4</v>
      </c>
      <c r="O296" s="102" t="s">
        <v>977</v>
      </c>
    </row>
    <row r="297" spans="1:16">
      <c r="A297" s="2">
        <v>285</v>
      </c>
      <c r="B297" s="2" t="s">
        <v>973</v>
      </c>
      <c r="C297" s="2" t="s">
        <v>129</v>
      </c>
      <c r="D297" s="2" t="s">
        <v>958</v>
      </c>
      <c r="E297" s="2" t="s">
        <v>960</v>
      </c>
      <c r="F297" s="2" t="s">
        <v>961</v>
      </c>
      <c r="G297" s="76">
        <v>21681000</v>
      </c>
      <c r="H297" s="2" t="s">
        <v>962</v>
      </c>
      <c r="I297" s="3">
        <v>45461</v>
      </c>
      <c r="J297" s="2" t="s">
        <v>963</v>
      </c>
      <c r="K297" s="3">
        <v>45468</v>
      </c>
      <c r="L297" s="2" t="s">
        <v>1057</v>
      </c>
      <c r="M297" s="2" t="s">
        <v>20</v>
      </c>
      <c r="N297" s="2">
        <f>K297-I297+1</f>
        <v>8</v>
      </c>
      <c r="O297" s="102" t="s">
        <v>978</v>
      </c>
    </row>
    <row r="298" spans="1:16">
      <c r="A298" s="2">
        <v>286</v>
      </c>
      <c r="B298" s="2" t="s">
        <v>970</v>
      </c>
      <c r="C298" s="2" t="s">
        <v>129</v>
      </c>
      <c r="D298" s="2" t="s">
        <v>951</v>
      </c>
      <c r="E298" s="2" t="s">
        <v>965</v>
      </c>
      <c r="F298" s="2" t="s">
        <v>964</v>
      </c>
      <c r="G298" s="76">
        <v>7612000</v>
      </c>
      <c r="H298" s="2" t="s">
        <v>966</v>
      </c>
      <c r="I298" s="3">
        <v>45461</v>
      </c>
      <c r="J298" s="2" t="s">
        <v>963</v>
      </c>
      <c r="K298" s="3">
        <v>45461</v>
      </c>
      <c r="L298" s="2" t="s">
        <v>1001</v>
      </c>
      <c r="M298" s="2" t="s">
        <v>20</v>
      </c>
      <c r="N298" s="2">
        <f t="shared" ref="N298:N339" si="7">K298-I298+1</f>
        <v>1</v>
      </c>
      <c r="O298" s="102" t="s">
        <v>976</v>
      </c>
    </row>
    <row r="299" spans="1:16">
      <c r="A299" s="2">
        <v>287</v>
      </c>
      <c r="B299" s="2" t="s">
        <v>1005</v>
      </c>
      <c r="C299" s="2" t="s">
        <v>983</v>
      </c>
      <c r="D299" s="2" t="s">
        <v>984</v>
      </c>
      <c r="E299" s="2" t="s">
        <v>985</v>
      </c>
      <c r="F299" s="2" t="s">
        <v>986</v>
      </c>
      <c r="G299" s="76">
        <v>46700000</v>
      </c>
      <c r="H299" s="2" t="s">
        <v>987</v>
      </c>
      <c r="I299" s="3">
        <v>45461</v>
      </c>
      <c r="J299" s="2" t="s">
        <v>27</v>
      </c>
      <c r="K299" s="3">
        <v>45463</v>
      </c>
      <c r="L299" s="2" t="s">
        <v>1025</v>
      </c>
      <c r="M299" s="2" t="s">
        <v>1013</v>
      </c>
      <c r="N299" s="2">
        <f t="shared" si="7"/>
        <v>3</v>
      </c>
      <c r="O299" s="102" t="s">
        <v>1008</v>
      </c>
    </row>
    <row r="300" spans="1:16" ht="15.75" customHeight="1">
      <c r="A300" s="2">
        <v>288</v>
      </c>
      <c r="B300" s="2" t="s">
        <v>1005</v>
      </c>
      <c r="C300" s="2" t="s">
        <v>983</v>
      </c>
      <c r="D300" s="2" t="s">
        <v>991</v>
      </c>
      <c r="E300" s="2" t="s">
        <v>990</v>
      </c>
      <c r="F300" s="2" t="s">
        <v>989</v>
      </c>
      <c r="G300" s="76">
        <v>6600000</v>
      </c>
      <c r="H300" s="2" t="s">
        <v>992</v>
      </c>
      <c r="I300" s="3">
        <v>45461</v>
      </c>
      <c r="J300" s="2" t="s">
        <v>27</v>
      </c>
      <c r="K300" s="3">
        <v>45463</v>
      </c>
      <c r="L300" s="2" t="s">
        <v>1078</v>
      </c>
      <c r="M300" s="2" t="s">
        <v>20</v>
      </c>
      <c r="N300" s="2">
        <f t="shared" si="7"/>
        <v>3</v>
      </c>
      <c r="O300" s="102" t="s">
        <v>1009</v>
      </c>
    </row>
    <row r="301" spans="1:16">
      <c r="A301" s="2">
        <v>289</v>
      </c>
      <c r="B301" s="2" t="s">
        <v>1006</v>
      </c>
      <c r="C301" s="2" t="s">
        <v>983</v>
      </c>
      <c r="D301" s="2" t="s">
        <v>994</v>
      </c>
      <c r="E301" s="2" t="s">
        <v>993</v>
      </c>
      <c r="F301" s="2" t="s">
        <v>995</v>
      </c>
      <c r="G301" s="76">
        <v>9580000</v>
      </c>
      <c r="H301" s="2" t="s">
        <v>996</v>
      </c>
      <c r="I301" s="3">
        <v>45462</v>
      </c>
      <c r="J301" s="2" t="s">
        <v>997</v>
      </c>
      <c r="K301" s="3">
        <v>45467</v>
      </c>
      <c r="L301" s="2" t="s">
        <v>1038</v>
      </c>
      <c r="M301" s="2" t="s">
        <v>20</v>
      </c>
      <c r="N301" s="2">
        <f t="shared" si="7"/>
        <v>6</v>
      </c>
      <c r="O301" s="102" t="s">
        <v>1010</v>
      </c>
    </row>
    <row r="302" spans="1:16">
      <c r="A302" s="2">
        <v>290</v>
      </c>
      <c r="B302" s="2" t="s">
        <v>1005</v>
      </c>
      <c r="C302" s="2" t="s">
        <v>983</v>
      </c>
      <c r="D302" s="2" t="s">
        <v>982</v>
      </c>
      <c r="E302" s="2" t="s">
        <v>998</v>
      </c>
      <c r="F302" s="2" t="s">
        <v>999</v>
      </c>
      <c r="G302" s="76">
        <v>14986000</v>
      </c>
      <c r="H302" s="2" t="s">
        <v>1000</v>
      </c>
      <c r="I302" s="3">
        <v>45462</v>
      </c>
      <c r="J302" s="2" t="s">
        <v>997</v>
      </c>
      <c r="K302" s="3">
        <v>45463</v>
      </c>
      <c r="L302" s="2" t="s">
        <v>1025</v>
      </c>
      <c r="M302" s="2" t="s">
        <v>20</v>
      </c>
      <c r="N302" s="2">
        <f t="shared" si="7"/>
        <v>2</v>
      </c>
      <c r="O302" s="102" t="s">
        <v>1010</v>
      </c>
    </row>
    <row r="303" spans="1:16">
      <c r="A303" s="2">
        <v>291</v>
      </c>
      <c r="B303" s="2" t="s">
        <v>1007</v>
      </c>
      <c r="C303" s="2" t="s">
        <v>983</v>
      </c>
      <c r="D303" s="2" t="s">
        <v>982</v>
      </c>
      <c r="E303" s="2" t="s">
        <v>1002</v>
      </c>
      <c r="F303" s="2" t="s">
        <v>989</v>
      </c>
      <c r="G303" s="76">
        <v>20000000</v>
      </c>
      <c r="H303" s="2" t="s">
        <v>1003</v>
      </c>
      <c r="I303" s="3">
        <v>45462</v>
      </c>
      <c r="J303" s="2" t="s">
        <v>997</v>
      </c>
      <c r="K303" s="3">
        <v>45469</v>
      </c>
      <c r="L303" s="2" t="s">
        <v>1061</v>
      </c>
      <c r="M303" s="2" t="s">
        <v>20</v>
      </c>
      <c r="N303" s="2">
        <f t="shared" si="7"/>
        <v>8</v>
      </c>
      <c r="O303" s="102" t="s">
        <v>850</v>
      </c>
      <c r="P303" s="8" t="s">
        <v>1012</v>
      </c>
    </row>
    <row r="304" spans="1:16">
      <c r="A304" s="2">
        <v>292</v>
      </c>
      <c r="B304" s="2" t="s">
        <v>1041</v>
      </c>
      <c r="C304" s="2" t="s">
        <v>129</v>
      </c>
      <c r="D304" s="2" t="s">
        <v>1018</v>
      </c>
      <c r="E304" s="2" t="s">
        <v>1014</v>
      </c>
      <c r="F304" s="2" t="s">
        <v>1015</v>
      </c>
      <c r="G304" s="76">
        <v>7995000</v>
      </c>
      <c r="H304" s="2" t="s">
        <v>1016</v>
      </c>
      <c r="I304" s="3">
        <v>45462</v>
      </c>
      <c r="J304" s="2" t="s">
        <v>1017</v>
      </c>
      <c r="K304" s="3">
        <v>45463</v>
      </c>
      <c r="L304" s="2" t="s">
        <v>1025</v>
      </c>
      <c r="M304" s="2" t="s">
        <v>1022</v>
      </c>
      <c r="N304" s="2">
        <f t="shared" si="7"/>
        <v>2</v>
      </c>
      <c r="O304" s="102" t="s">
        <v>1047</v>
      </c>
    </row>
    <row r="305" spans="1:16">
      <c r="A305" s="2">
        <v>293</v>
      </c>
      <c r="B305" s="2" t="s">
        <v>1042</v>
      </c>
      <c r="C305" s="2" t="s">
        <v>129</v>
      </c>
      <c r="D305" s="2" t="s">
        <v>1020</v>
      </c>
      <c r="E305" s="2" t="s">
        <v>1019</v>
      </c>
      <c r="F305" s="2" t="s">
        <v>1015</v>
      </c>
      <c r="G305" s="76">
        <v>18875000</v>
      </c>
      <c r="H305" s="2" t="s">
        <v>1021</v>
      </c>
      <c r="I305" s="3">
        <v>45462</v>
      </c>
      <c r="J305" s="2" t="s">
        <v>1017</v>
      </c>
      <c r="K305" s="3">
        <v>45467</v>
      </c>
      <c r="L305" s="2" t="s">
        <v>1038</v>
      </c>
      <c r="M305" s="2" t="s">
        <v>1022</v>
      </c>
      <c r="N305" s="2">
        <f t="shared" si="7"/>
        <v>6</v>
      </c>
      <c r="O305" s="102" t="s">
        <v>1047</v>
      </c>
    </row>
    <row r="306" spans="1:16">
      <c r="A306" s="2">
        <v>294</v>
      </c>
      <c r="B306" s="2" t="s">
        <v>1041</v>
      </c>
      <c r="C306" s="2" t="s">
        <v>129</v>
      </c>
      <c r="D306" s="2" t="s">
        <v>1020</v>
      </c>
      <c r="E306" s="2" t="s">
        <v>1023</v>
      </c>
      <c r="F306" s="2" t="s">
        <v>1015</v>
      </c>
      <c r="G306" s="76">
        <v>44305000</v>
      </c>
      <c r="H306" s="2" t="s">
        <v>1024</v>
      </c>
      <c r="I306" s="3">
        <v>45463</v>
      </c>
      <c r="J306" s="2" t="s">
        <v>1025</v>
      </c>
      <c r="K306" s="3">
        <v>45467</v>
      </c>
      <c r="L306" s="2" t="s">
        <v>1038</v>
      </c>
      <c r="M306" s="2" t="s">
        <v>1026</v>
      </c>
      <c r="N306" s="2">
        <f t="shared" si="7"/>
        <v>5</v>
      </c>
      <c r="O306" s="102" t="s">
        <v>1047</v>
      </c>
    </row>
    <row r="307" spans="1:16">
      <c r="A307" s="2">
        <v>295</v>
      </c>
      <c r="B307" s="2" t="s">
        <v>1043</v>
      </c>
      <c r="C307" s="2" t="s">
        <v>129</v>
      </c>
      <c r="D307" s="2" t="s">
        <v>1027</v>
      </c>
      <c r="E307" s="2" t="s">
        <v>1028</v>
      </c>
      <c r="F307" s="2" t="s">
        <v>1015</v>
      </c>
      <c r="G307" s="76">
        <v>26870000</v>
      </c>
      <c r="H307" s="2" t="s">
        <v>1029</v>
      </c>
      <c r="I307" s="3">
        <v>45463</v>
      </c>
      <c r="J307" s="2" t="s">
        <v>1025</v>
      </c>
      <c r="K307" s="101">
        <v>45468</v>
      </c>
      <c r="L307" s="2" t="s">
        <v>1125</v>
      </c>
      <c r="M307" s="2" t="s">
        <v>1080</v>
      </c>
      <c r="N307" s="2">
        <f t="shared" si="7"/>
        <v>6</v>
      </c>
      <c r="O307" s="102" t="s">
        <v>1047</v>
      </c>
    </row>
    <row r="308" spans="1:16">
      <c r="A308" s="2">
        <v>296</v>
      </c>
      <c r="B308" s="2" t="s">
        <v>1044</v>
      </c>
      <c r="C308" s="2" t="s">
        <v>129</v>
      </c>
      <c r="D308" s="2" t="s">
        <v>1020</v>
      </c>
      <c r="E308" s="2" t="s">
        <v>1023</v>
      </c>
      <c r="F308" s="2" t="s">
        <v>1033</v>
      </c>
      <c r="G308" s="76">
        <v>6278730</v>
      </c>
      <c r="H308" s="2" t="s">
        <v>1040</v>
      </c>
      <c r="I308" s="3">
        <v>45463</v>
      </c>
      <c r="J308" s="2" t="s">
        <v>1025</v>
      </c>
      <c r="K308" s="3">
        <v>45469</v>
      </c>
      <c r="L308" s="2" t="s">
        <v>1085</v>
      </c>
      <c r="M308" s="2" t="s">
        <v>695</v>
      </c>
      <c r="N308" s="2">
        <f t="shared" si="7"/>
        <v>7</v>
      </c>
      <c r="O308" s="102" t="s">
        <v>1048</v>
      </c>
    </row>
    <row r="309" spans="1:16">
      <c r="A309" s="2">
        <v>297</v>
      </c>
      <c r="B309" s="2" t="s">
        <v>1045</v>
      </c>
      <c r="C309" s="2" t="s">
        <v>129</v>
      </c>
      <c r="D309" s="2" t="s">
        <v>13</v>
      </c>
      <c r="E309" s="2" t="s">
        <v>1034</v>
      </c>
      <c r="F309" s="2" t="s">
        <v>1033</v>
      </c>
      <c r="G309" s="76">
        <v>49498000</v>
      </c>
      <c r="H309" s="2" t="s">
        <v>1035</v>
      </c>
      <c r="I309" s="3">
        <v>45463</v>
      </c>
      <c r="J309" s="2" t="s">
        <v>1025</v>
      </c>
      <c r="K309" s="3">
        <v>45469</v>
      </c>
      <c r="L309" s="2" t="s">
        <v>1061</v>
      </c>
      <c r="M309" s="2" t="s">
        <v>20</v>
      </c>
      <c r="N309" s="2">
        <f t="shared" si="7"/>
        <v>7</v>
      </c>
      <c r="O309" s="102" t="s">
        <v>1049</v>
      </c>
    </row>
    <row r="310" spans="1:16">
      <c r="A310" s="2">
        <v>298</v>
      </c>
      <c r="B310" s="2" t="s">
        <v>10</v>
      </c>
      <c r="C310" s="2" t="s">
        <v>129</v>
      </c>
      <c r="D310" s="2" t="s">
        <v>133</v>
      </c>
      <c r="E310" s="2" t="s">
        <v>1036</v>
      </c>
      <c r="F310" s="2" t="s">
        <v>1033</v>
      </c>
      <c r="G310" s="76">
        <v>9100000</v>
      </c>
      <c r="H310" s="2" t="s">
        <v>1037</v>
      </c>
      <c r="I310" s="3">
        <v>45467</v>
      </c>
      <c r="J310" s="2" t="s">
        <v>1038</v>
      </c>
      <c r="K310" s="3">
        <v>45469</v>
      </c>
      <c r="L310" s="2" t="s">
        <v>788</v>
      </c>
      <c r="M310" s="2" t="s">
        <v>695</v>
      </c>
      <c r="N310" s="2">
        <f t="shared" si="7"/>
        <v>3</v>
      </c>
      <c r="O310" s="102" t="s">
        <v>1050</v>
      </c>
    </row>
    <row r="311" spans="1:16">
      <c r="A311" s="2">
        <v>299</v>
      </c>
      <c r="B311" s="2" t="s">
        <v>1042</v>
      </c>
      <c r="C311" s="2" t="s">
        <v>129</v>
      </c>
      <c r="D311" s="2" t="s">
        <v>133</v>
      </c>
      <c r="E311" s="2" t="s">
        <v>505</v>
      </c>
      <c r="F311" s="2" t="s">
        <v>1033</v>
      </c>
      <c r="G311" s="76">
        <v>8536000</v>
      </c>
      <c r="H311" s="2" t="s">
        <v>1039</v>
      </c>
      <c r="I311" s="3">
        <v>45467</v>
      </c>
      <c r="J311" s="2" t="s">
        <v>1038</v>
      </c>
      <c r="K311" s="3">
        <v>45474</v>
      </c>
      <c r="L311" s="2" t="s">
        <v>1126</v>
      </c>
      <c r="M311" s="2" t="s">
        <v>20</v>
      </c>
      <c r="N311" s="2">
        <f t="shared" si="7"/>
        <v>8</v>
      </c>
      <c r="O311" s="102" t="s">
        <v>287</v>
      </c>
    </row>
    <row r="312" spans="1:16">
      <c r="A312" s="2">
        <v>300</v>
      </c>
      <c r="B312" s="2" t="s">
        <v>1004</v>
      </c>
      <c r="C312" s="2" t="s">
        <v>129</v>
      </c>
      <c r="D312" s="2" t="s">
        <v>982</v>
      </c>
      <c r="E312" s="2" t="s">
        <v>980</v>
      </c>
      <c r="F312" s="2" t="s">
        <v>17</v>
      </c>
      <c r="G312" s="76">
        <v>54650000</v>
      </c>
      <c r="H312" s="2" t="s">
        <v>981</v>
      </c>
      <c r="I312" s="3">
        <v>45467</v>
      </c>
      <c r="J312" s="2" t="s">
        <v>87</v>
      </c>
      <c r="K312" s="3">
        <v>45470</v>
      </c>
      <c r="L312" s="2" t="s">
        <v>1123</v>
      </c>
      <c r="M312" s="2" t="s">
        <v>695</v>
      </c>
      <c r="N312" s="2">
        <f t="shared" si="7"/>
        <v>4</v>
      </c>
      <c r="O312" s="102" t="s">
        <v>1051</v>
      </c>
    </row>
    <row r="313" spans="1:16">
      <c r="A313" s="2">
        <v>301</v>
      </c>
      <c r="B313" s="2" t="s">
        <v>1046</v>
      </c>
      <c r="C313" s="2" t="s">
        <v>129</v>
      </c>
      <c r="D313" s="2" t="s">
        <v>13</v>
      </c>
      <c r="E313" s="2" t="s">
        <v>1030</v>
      </c>
      <c r="F313" s="2" t="s">
        <v>1031</v>
      </c>
      <c r="G313" s="76">
        <v>36838000</v>
      </c>
      <c r="H313" s="2" t="s">
        <v>1032</v>
      </c>
      <c r="I313" s="3">
        <v>45467</v>
      </c>
      <c r="J313" s="2" t="s">
        <v>87</v>
      </c>
      <c r="K313" s="3">
        <v>45474</v>
      </c>
      <c r="L313" s="2" t="s">
        <v>1124</v>
      </c>
      <c r="M313" s="2" t="s">
        <v>695</v>
      </c>
      <c r="N313" s="2">
        <f t="shared" si="7"/>
        <v>8</v>
      </c>
      <c r="O313" s="102" t="s">
        <v>1052</v>
      </c>
    </row>
    <row r="314" spans="1:16">
      <c r="A314" s="2">
        <v>302</v>
      </c>
      <c r="B314" s="2" t="s">
        <v>1072</v>
      </c>
      <c r="C314" s="2" t="s">
        <v>1068</v>
      </c>
      <c r="D314" s="2" t="s">
        <v>1056</v>
      </c>
      <c r="E314" s="2" t="s">
        <v>1055</v>
      </c>
      <c r="F314" s="2" t="s">
        <v>1053</v>
      </c>
      <c r="G314" s="76">
        <v>46476500</v>
      </c>
      <c r="H314" s="2" t="s">
        <v>382</v>
      </c>
      <c r="I314" s="3">
        <v>45468</v>
      </c>
      <c r="J314" s="2" t="s">
        <v>1057</v>
      </c>
      <c r="K314" s="3">
        <v>45474</v>
      </c>
      <c r="L314" s="2" t="s">
        <v>1106</v>
      </c>
      <c r="M314" s="2" t="s">
        <v>695</v>
      </c>
      <c r="N314" s="2">
        <f t="shared" si="7"/>
        <v>7</v>
      </c>
      <c r="O314" s="102" t="s">
        <v>1076</v>
      </c>
    </row>
    <row r="315" spans="1:16">
      <c r="A315" s="2">
        <v>303</v>
      </c>
      <c r="B315" s="2" t="s">
        <v>1072</v>
      </c>
      <c r="C315" s="2" t="s">
        <v>1068</v>
      </c>
      <c r="D315" s="2" t="s">
        <v>1058</v>
      </c>
      <c r="E315" s="2" t="s">
        <v>1055</v>
      </c>
      <c r="F315" s="2" t="s">
        <v>1054</v>
      </c>
      <c r="G315" s="76">
        <v>5227100</v>
      </c>
      <c r="H315" s="2" t="s">
        <v>1040</v>
      </c>
      <c r="I315" s="3">
        <v>45468</v>
      </c>
      <c r="J315" s="2" t="s">
        <v>1057</v>
      </c>
      <c r="K315" s="3">
        <v>45474</v>
      </c>
      <c r="L315" s="2" t="s">
        <v>1128</v>
      </c>
      <c r="M315" s="2" t="s">
        <v>1127</v>
      </c>
      <c r="N315" s="2">
        <f t="shared" si="7"/>
        <v>7</v>
      </c>
      <c r="O315" s="102" t="s">
        <v>850</v>
      </c>
    </row>
    <row r="316" spans="1:16">
      <c r="A316" s="2">
        <v>304</v>
      </c>
      <c r="B316" s="2" t="s">
        <v>1074</v>
      </c>
      <c r="C316" s="2" t="s">
        <v>1068</v>
      </c>
      <c r="D316" s="2" t="s">
        <v>1067</v>
      </c>
      <c r="E316" s="2" t="s">
        <v>1059</v>
      </c>
      <c r="F316" s="2" t="s">
        <v>1053</v>
      </c>
      <c r="G316" s="76">
        <v>22500000</v>
      </c>
      <c r="H316" s="2" t="s">
        <v>1060</v>
      </c>
      <c r="I316" s="3">
        <v>45469</v>
      </c>
      <c r="J316" s="2" t="s">
        <v>1061</v>
      </c>
      <c r="K316" s="3">
        <v>45469</v>
      </c>
      <c r="L316" s="2" t="s">
        <v>1085</v>
      </c>
      <c r="M316" s="2" t="s">
        <v>695</v>
      </c>
      <c r="N316" s="2">
        <f t="shared" si="7"/>
        <v>1</v>
      </c>
      <c r="O316" s="102" t="s">
        <v>1075</v>
      </c>
    </row>
    <row r="317" spans="1:16">
      <c r="A317" s="2">
        <v>305</v>
      </c>
      <c r="B317" s="2" t="s">
        <v>1074</v>
      </c>
      <c r="C317" s="2" t="s">
        <v>1069</v>
      </c>
      <c r="D317" s="2" t="s">
        <v>1067</v>
      </c>
      <c r="E317" s="2" t="s">
        <v>1062</v>
      </c>
      <c r="F317" s="2" t="s">
        <v>1053</v>
      </c>
      <c r="G317" s="76">
        <v>49900000</v>
      </c>
      <c r="H317" s="2" t="s">
        <v>1063</v>
      </c>
      <c r="I317" s="3">
        <v>45469</v>
      </c>
      <c r="J317" s="2" t="s">
        <v>1061</v>
      </c>
      <c r="K317" s="3">
        <v>45469</v>
      </c>
      <c r="L317" s="2" t="s">
        <v>1085</v>
      </c>
      <c r="M317" s="2" t="s">
        <v>695</v>
      </c>
      <c r="N317" s="2">
        <f t="shared" si="7"/>
        <v>1</v>
      </c>
      <c r="O317" s="102" t="s">
        <v>1075</v>
      </c>
    </row>
    <row r="318" spans="1:16">
      <c r="A318" s="2">
        <v>306</v>
      </c>
      <c r="B318" s="2" t="s">
        <v>1073</v>
      </c>
      <c r="C318" s="2" t="s">
        <v>1070</v>
      </c>
      <c r="D318" s="2" t="s">
        <v>1071</v>
      </c>
      <c r="E318" s="2" t="s">
        <v>1064</v>
      </c>
      <c r="F318" s="2" t="s">
        <v>1065</v>
      </c>
      <c r="G318" s="76">
        <v>14685000</v>
      </c>
      <c r="H318" s="2" t="s">
        <v>1066</v>
      </c>
      <c r="I318" s="3">
        <v>45469</v>
      </c>
      <c r="J318" s="2" t="s">
        <v>1061</v>
      </c>
      <c r="K318" s="3">
        <v>45470</v>
      </c>
      <c r="L318" s="2" t="s">
        <v>1123</v>
      </c>
      <c r="M318" s="2" t="s">
        <v>695</v>
      </c>
      <c r="N318" s="2">
        <f t="shared" si="7"/>
        <v>2</v>
      </c>
      <c r="O318" s="102" t="s">
        <v>1077</v>
      </c>
      <c r="P318" s="8" t="s">
        <v>1079</v>
      </c>
    </row>
    <row r="319" spans="1:16">
      <c r="A319" s="2">
        <v>307</v>
      </c>
      <c r="B319" s="2" t="s">
        <v>1111</v>
      </c>
      <c r="C319" s="2" t="s">
        <v>1112</v>
      </c>
      <c r="D319" s="2" t="s">
        <v>1086</v>
      </c>
      <c r="E319" s="2" t="s">
        <v>1081</v>
      </c>
      <c r="F319" s="2" t="s">
        <v>1082</v>
      </c>
      <c r="G319" s="76">
        <v>10540000</v>
      </c>
      <c r="H319" s="2" t="s">
        <v>1083</v>
      </c>
      <c r="I319" s="3">
        <v>45469</v>
      </c>
      <c r="J319" s="2" t="s">
        <v>1085</v>
      </c>
      <c r="K319" s="3">
        <v>45470</v>
      </c>
      <c r="L319" s="2" t="s">
        <v>1123</v>
      </c>
      <c r="M319" s="2" t="s">
        <v>1084</v>
      </c>
      <c r="N319" s="2">
        <f t="shared" si="7"/>
        <v>2</v>
      </c>
      <c r="O319" s="102" t="s">
        <v>1117</v>
      </c>
    </row>
    <row r="320" spans="1:16">
      <c r="A320" s="2">
        <v>308</v>
      </c>
      <c r="B320" s="2" t="s">
        <v>1113</v>
      </c>
      <c r="C320" s="2" t="s">
        <v>1112</v>
      </c>
      <c r="D320" s="2" t="s">
        <v>1093</v>
      </c>
      <c r="E320" s="2" t="s">
        <v>1087</v>
      </c>
      <c r="F320" s="2" t="s">
        <v>1082</v>
      </c>
      <c r="G320" s="76">
        <v>54600000</v>
      </c>
      <c r="H320" s="2" t="s">
        <v>1088</v>
      </c>
      <c r="I320" s="3">
        <v>45470</v>
      </c>
      <c r="J320" s="2" t="s">
        <v>905</v>
      </c>
      <c r="K320" s="3">
        <v>45474</v>
      </c>
      <c r="L320" s="2" t="s">
        <v>1135</v>
      </c>
      <c r="M320" s="2" t="s">
        <v>1129</v>
      </c>
      <c r="N320" s="2">
        <f t="shared" si="7"/>
        <v>5</v>
      </c>
      <c r="O320" s="102" t="s">
        <v>1117</v>
      </c>
    </row>
    <row r="321" spans="1:19">
      <c r="A321" s="2">
        <v>309</v>
      </c>
      <c r="B321" s="2" t="s">
        <v>1114</v>
      </c>
      <c r="C321" s="2" t="s">
        <v>1112</v>
      </c>
      <c r="D321" s="2" t="s">
        <v>1086</v>
      </c>
      <c r="E321" s="2" t="s">
        <v>1091</v>
      </c>
      <c r="F321" s="2" t="s">
        <v>1082</v>
      </c>
      <c r="G321" s="76">
        <v>78995000</v>
      </c>
      <c r="H321" s="2" t="s">
        <v>1092</v>
      </c>
      <c r="I321" s="3">
        <v>45470</v>
      </c>
      <c r="J321" s="2" t="s">
        <v>905</v>
      </c>
      <c r="K321" s="3">
        <v>45474</v>
      </c>
      <c r="L321" s="2" t="s">
        <v>1135</v>
      </c>
      <c r="M321" s="2" t="s">
        <v>20</v>
      </c>
      <c r="N321" s="2">
        <f t="shared" si="7"/>
        <v>5</v>
      </c>
      <c r="O321" s="102" t="s">
        <v>1118</v>
      </c>
    </row>
    <row r="322" spans="1:19">
      <c r="A322" s="2">
        <v>310</v>
      </c>
      <c r="B322" s="2" t="s">
        <v>1114</v>
      </c>
      <c r="C322" s="2" t="s">
        <v>1112</v>
      </c>
      <c r="D322" s="2" t="s">
        <v>1086</v>
      </c>
      <c r="E322" s="2" t="s">
        <v>1091</v>
      </c>
      <c r="F322" s="2" t="s">
        <v>1095</v>
      </c>
      <c r="G322" s="76">
        <v>6853000</v>
      </c>
      <c r="H322" s="2" t="s">
        <v>1094</v>
      </c>
      <c r="I322" s="3">
        <v>45470</v>
      </c>
      <c r="J322" s="2" t="s">
        <v>905</v>
      </c>
      <c r="K322" s="3">
        <v>45474</v>
      </c>
      <c r="L322" s="2" t="s">
        <v>87</v>
      </c>
      <c r="M322" s="2" t="s">
        <v>20</v>
      </c>
      <c r="N322" s="2">
        <f t="shared" si="7"/>
        <v>5</v>
      </c>
      <c r="O322" s="102" t="s">
        <v>1122</v>
      </c>
    </row>
    <row r="323" spans="1:19">
      <c r="A323" s="2">
        <v>311</v>
      </c>
      <c r="B323" s="2" t="s">
        <v>1111</v>
      </c>
      <c r="C323" s="2" t="s">
        <v>1112</v>
      </c>
      <c r="D323" s="2" t="s">
        <v>1093</v>
      </c>
      <c r="E323" s="2" t="s">
        <v>1096</v>
      </c>
      <c r="F323" s="2" t="s">
        <v>1082</v>
      </c>
      <c r="G323" s="76">
        <v>54460000</v>
      </c>
      <c r="H323" s="2" t="s">
        <v>1097</v>
      </c>
      <c r="I323" s="3">
        <v>45471</v>
      </c>
      <c r="J323" s="2" t="s">
        <v>1098</v>
      </c>
      <c r="K323" s="3">
        <v>45474</v>
      </c>
      <c r="L323" s="2" t="s">
        <v>1135</v>
      </c>
      <c r="M323" s="2" t="s">
        <v>20</v>
      </c>
      <c r="N323" s="2">
        <f t="shared" si="7"/>
        <v>4</v>
      </c>
      <c r="O323" s="102" t="s">
        <v>1119</v>
      </c>
    </row>
    <row r="324" spans="1:19">
      <c r="A324" s="2">
        <v>312</v>
      </c>
      <c r="B324" s="2" t="s">
        <v>1115</v>
      </c>
      <c r="C324" s="2" t="s">
        <v>1112</v>
      </c>
      <c r="D324" s="2" t="s">
        <v>1102</v>
      </c>
      <c r="E324" s="2" t="s">
        <v>1099</v>
      </c>
      <c r="F324" s="2" t="s">
        <v>1100</v>
      </c>
      <c r="G324" s="76">
        <v>14317000</v>
      </c>
      <c r="H324" s="2" t="s">
        <v>1101</v>
      </c>
      <c r="I324" s="3">
        <v>45471</v>
      </c>
      <c r="J324" s="2" t="s">
        <v>1098</v>
      </c>
      <c r="K324" s="3">
        <v>45475</v>
      </c>
      <c r="L324" s="2" t="s">
        <v>1187</v>
      </c>
      <c r="M324" s="2" t="s">
        <v>20</v>
      </c>
      <c r="N324" s="2">
        <f t="shared" si="7"/>
        <v>5</v>
      </c>
      <c r="O324" s="102" t="s">
        <v>1121</v>
      </c>
    </row>
    <row r="325" spans="1:19">
      <c r="A325" s="2">
        <v>313</v>
      </c>
      <c r="B325" s="2" t="s">
        <v>1116</v>
      </c>
      <c r="C325" s="2" t="s">
        <v>1112</v>
      </c>
      <c r="D325" s="2" t="s">
        <v>1086</v>
      </c>
      <c r="E325" s="2" t="s">
        <v>1103</v>
      </c>
      <c r="F325" s="2" t="s">
        <v>1100</v>
      </c>
      <c r="G325" s="76">
        <v>10780000</v>
      </c>
      <c r="H325" s="2" t="s">
        <v>1104</v>
      </c>
      <c r="I325" s="3">
        <v>45471</v>
      </c>
      <c r="J325" s="2" t="s">
        <v>1098</v>
      </c>
      <c r="K325" s="3">
        <v>45475</v>
      </c>
      <c r="L325" s="2" t="s">
        <v>1139</v>
      </c>
      <c r="M325" s="2" t="s">
        <v>20</v>
      </c>
      <c r="N325" s="2">
        <f t="shared" si="7"/>
        <v>5</v>
      </c>
      <c r="O325" s="102" t="s">
        <v>1121</v>
      </c>
    </row>
    <row r="326" spans="1:19">
      <c r="A326" s="2">
        <v>314</v>
      </c>
      <c r="B326" s="2" t="s">
        <v>1115</v>
      </c>
      <c r="C326" s="2" t="s">
        <v>1112</v>
      </c>
      <c r="D326" s="2" t="s">
        <v>1107</v>
      </c>
      <c r="E326" s="2" t="s">
        <v>1108</v>
      </c>
      <c r="F326" s="2" t="s">
        <v>1095</v>
      </c>
      <c r="G326" s="76">
        <v>10800000</v>
      </c>
      <c r="H326" s="2" t="s">
        <v>1109</v>
      </c>
      <c r="I326" s="3">
        <v>45471</v>
      </c>
      <c r="J326" s="2" t="s">
        <v>1098</v>
      </c>
      <c r="K326" s="3">
        <v>45474</v>
      </c>
      <c r="L326" s="2" t="s">
        <v>1126</v>
      </c>
      <c r="M326" s="2" t="s">
        <v>20</v>
      </c>
      <c r="N326" s="2">
        <f t="shared" si="7"/>
        <v>4</v>
      </c>
      <c r="O326" s="102" t="s">
        <v>287</v>
      </c>
    </row>
    <row r="327" spans="1:19" s="44" customFormat="1" ht="17.25" thickBot="1">
      <c r="A327" s="2">
        <v>315</v>
      </c>
      <c r="B327" s="89" t="s">
        <v>1111</v>
      </c>
      <c r="C327" s="89" t="s">
        <v>1112</v>
      </c>
      <c r="D327" s="89" t="s">
        <v>1093</v>
      </c>
      <c r="E327" s="89" t="s">
        <v>1096</v>
      </c>
      <c r="F327" s="89" t="s">
        <v>1095</v>
      </c>
      <c r="G327" s="90">
        <v>21659000</v>
      </c>
      <c r="H327" s="89" t="s">
        <v>1110</v>
      </c>
      <c r="I327" s="91">
        <v>45471</v>
      </c>
      <c r="J327" s="89" t="s">
        <v>1098</v>
      </c>
      <c r="K327" s="91">
        <v>45475</v>
      </c>
      <c r="L327" s="89" t="s">
        <v>1139</v>
      </c>
      <c r="M327" s="89" t="s">
        <v>20</v>
      </c>
      <c r="N327" s="89">
        <f t="shared" si="7"/>
        <v>5</v>
      </c>
      <c r="O327" s="44" t="s">
        <v>287</v>
      </c>
      <c r="P327" s="43"/>
      <c r="Q327" s="43"/>
      <c r="R327" s="43"/>
      <c r="S327" s="43"/>
    </row>
    <row r="328" spans="1:19" ht="17.25" thickTop="1">
      <c r="A328" s="2">
        <v>316</v>
      </c>
      <c r="B328" s="95" t="s">
        <v>1115</v>
      </c>
      <c r="C328" s="95" t="s">
        <v>1112</v>
      </c>
      <c r="D328" s="95" t="s">
        <v>1107</v>
      </c>
      <c r="E328" s="95" t="s">
        <v>1105</v>
      </c>
      <c r="F328" s="95" t="s">
        <v>1082</v>
      </c>
      <c r="G328" s="96">
        <v>22825000</v>
      </c>
      <c r="H328" s="95" t="s">
        <v>1060</v>
      </c>
      <c r="I328" s="97">
        <v>45474</v>
      </c>
      <c r="J328" s="95" t="s">
        <v>1106</v>
      </c>
      <c r="K328" s="97">
        <v>45481</v>
      </c>
      <c r="L328" s="95" t="s">
        <v>1291</v>
      </c>
      <c r="M328" s="95" t="s">
        <v>1220</v>
      </c>
      <c r="N328" s="95">
        <f t="shared" si="7"/>
        <v>8</v>
      </c>
      <c r="O328" s="1" t="s">
        <v>1120</v>
      </c>
    </row>
    <row r="329" spans="1:19">
      <c r="A329" s="2">
        <v>317</v>
      </c>
      <c r="B329" s="2" t="s">
        <v>1111</v>
      </c>
      <c r="C329" s="2" t="s">
        <v>1112</v>
      </c>
      <c r="D329" s="2" t="s">
        <v>1093</v>
      </c>
      <c r="E329" s="2" t="s">
        <v>1089</v>
      </c>
      <c r="F329" s="2" t="s">
        <v>1082</v>
      </c>
      <c r="G329" s="76">
        <v>54934000</v>
      </c>
      <c r="H329" s="2" t="s">
        <v>1090</v>
      </c>
      <c r="I329" s="3">
        <v>45474</v>
      </c>
      <c r="J329" s="2" t="s">
        <v>87</v>
      </c>
      <c r="K329" s="3">
        <v>45474</v>
      </c>
      <c r="L329" s="2" t="s">
        <v>1186</v>
      </c>
      <c r="M329" s="2" t="s">
        <v>20</v>
      </c>
      <c r="N329" s="2">
        <f t="shared" si="7"/>
        <v>1</v>
      </c>
      <c r="O329" s="1" t="s">
        <v>1117</v>
      </c>
    </row>
    <row r="330" spans="1:19">
      <c r="A330" s="2">
        <v>318</v>
      </c>
      <c r="B330" s="2" t="s">
        <v>1169</v>
      </c>
      <c r="C330" s="2" t="s">
        <v>129</v>
      </c>
      <c r="D330" s="2" t="s">
        <v>1158</v>
      </c>
      <c r="E330" s="2" t="s">
        <v>1130</v>
      </c>
      <c r="F330" s="2" t="s">
        <v>1131</v>
      </c>
      <c r="G330" s="76">
        <v>54060000</v>
      </c>
      <c r="H330" s="2" t="s">
        <v>1132</v>
      </c>
      <c r="I330" s="3">
        <v>45474</v>
      </c>
      <c r="J330" s="2" t="s">
        <v>87</v>
      </c>
      <c r="K330" s="3">
        <v>45481</v>
      </c>
      <c r="L330" s="2" t="s">
        <v>1247</v>
      </c>
      <c r="M330" s="2" t="s">
        <v>20</v>
      </c>
      <c r="N330" s="2">
        <f t="shared" si="7"/>
        <v>8</v>
      </c>
      <c r="O330" s="1" t="s">
        <v>1177</v>
      </c>
    </row>
    <row r="331" spans="1:19">
      <c r="A331" s="2">
        <v>319</v>
      </c>
      <c r="B331" s="2" t="s">
        <v>1176</v>
      </c>
      <c r="C331" s="2" t="s">
        <v>129</v>
      </c>
      <c r="D331" s="2" t="s">
        <v>1153</v>
      </c>
      <c r="E331" s="2" t="s">
        <v>1133</v>
      </c>
      <c r="F331" s="2" t="s">
        <v>1136</v>
      </c>
      <c r="G331" s="76">
        <v>9535000</v>
      </c>
      <c r="H331" s="2" t="s">
        <v>1134</v>
      </c>
      <c r="I331" s="3">
        <v>45474</v>
      </c>
      <c r="J331" s="2" t="s">
        <v>1135</v>
      </c>
      <c r="K331" s="3">
        <v>45481</v>
      </c>
      <c r="L331" s="2" t="s">
        <v>1291</v>
      </c>
      <c r="M331" s="2" t="s">
        <v>1234</v>
      </c>
      <c r="N331" s="2">
        <f t="shared" si="7"/>
        <v>8</v>
      </c>
      <c r="O331" s="1" t="s">
        <v>1181</v>
      </c>
    </row>
    <row r="332" spans="1:19">
      <c r="A332" s="2">
        <v>320</v>
      </c>
      <c r="B332" s="2" t="s">
        <v>1170</v>
      </c>
      <c r="C332" s="2" t="s">
        <v>129</v>
      </c>
      <c r="D332" s="2" t="s">
        <v>1153</v>
      </c>
      <c r="E332" s="2" t="s">
        <v>1137</v>
      </c>
      <c r="F332" s="2" t="s">
        <v>1131</v>
      </c>
      <c r="G332" s="76">
        <v>46700000</v>
      </c>
      <c r="H332" s="2" t="s">
        <v>1138</v>
      </c>
      <c r="I332" s="3">
        <v>45475</v>
      </c>
      <c r="J332" s="2" t="s">
        <v>1139</v>
      </c>
      <c r="K332" s="3">
        <v>45481</v>
      </c>
      <c r="L332" s="2" t="s">
        <v>1247</v>
      </c>
      <c r="M332" s="2" t="s">
        <v>20</v>
      </c>
      <c r="N332" s="2">
        <f t="shared" si="7"/>
        <v>7</v>
      </c>
      <c r="O332" s="1" t="s">
        <v>1178</v>
      </c>
    </row>
    <row r="333" spans="1:19">
      <c r="A333" s="2">
        <v>321</v>
      </c>
      <c r="B333" s="2" t="s">
        <v>1171</v>
      </c>
      <c r="C333" s="2" t="s">
        <v>129</v>
      </c>
      <c r="D333" s="2" t="s">
        <v>1159</v>
      </c>
      <c r="E333" s="2" t="s">
        <v>1140</v>
      </c>
      <c r="F333" s="2" t="s">
        <v>1131</v>
      </c>
      <c r="G333" s="76">
        <v>12738000</v>
      </c>
      <c r="H333" s="2" t="s">
        <v>1146</v>
      </c>
      <c r="I333" s="3">
        <v>45475</v>
      </c>
      <c r="J333" s="2" t="s">
        <v>1139</v>
      </c>
      <c r="K333" s="3">
        <v>45476</v>
      </c>
      <c r="L333" s="2" t="s">
        <v>1192</v>
      </c>
      <c r="M333" s="2" t="s">
        <v>582</v>
      </c>
      <c r="N333" s="2">
        <f t="shared" si="7"/>
        <v>2</v>
      </c>
      <c r="O333" s="1" t="s">
        <v>583</v>
      </c>
    </row>
    <row r="334" spans="1:19">
      <c r="A334" s="2">
        <v>322</v>
      </c>
      <c r="B334" s="2" t="s">
        <v>1170</v>
      </c>
      <c r="C334" s="2" t="s">
        <v>129</v>
      </c>
      <c r="D334" s="2" t="s">
        <v>1160</v>
      </c>
      <c r="E334" s="2" t="s">
        <v>1141</v>
      </c>
      <c r="F334" s="2" t="s">
        <v>1131</v>
      </c>
      <c r="G334" s="76">
        <v>14000000</v>
      </c>
      <c r="H334" s="2" t="s">
        <v>1142</v>
      </c>
      <c r="I334" s="3">
        <v>45475</v>
      </c>
      <c r="J334" s="2" t="s">
        <v>1139</v>
      </c>
      <c r="K334" s="3">
        <v>45476</v>
      </c>
      <c r="L334" s="2" t="s">
        <v>1192</v>
      </c>
      <c r="M334" s="2" t="s">
        <v>582</v>
      </c>
      <c r="N334" s="2">
        <f t="shared" si="7"/>
        <v>2</v>
      </c>
      <c r="O334" s="1" t="s">
        <v>1179</v>
      </c>
    </row>
    <row r="335" spans="1:19">
      <c r="A335" s="2">
        <v>323</v>
      </c>
      <c r="B335" s="2" t="s">
        <v>1170</v>
      </c>
      <c r="C335" s="2" t="s">
        <v>129</v>
      </c>
      <c r="D335" s="2" t="s">
        <v>1158</v>
      </c>
      <c r="E335" s="2" t="s">
        <v>1143</v>
      </c>
      <c r="F335" s="2" t="s">
        <v>1144</v>
      </c>
      <c r="G335" s="76">
        <v>28352000</v>
      </c>
      <c r="H335" s="2" t="s">
        <v>1145</v>
      </c>
      <c r="I335" s="3">
        <v>45475</v>
      </c>
      <c r="J335" s="2" t="s">
        <v>1139</v>
      </c>
      <c r="K335" s="3">
        <v>45476</v>
      </c>
      <c r="L335" s="2" t="s">
        <v>1192</v>
      </c>
      <c r="M335" s="2" t="s">
        <v>582</v>
      </c>
      <c r="N335" s="2">
        <f t="shared" si="7"/>
        <v>2</v>
      </c>
      <c r="O335" s="1" t="s">
        <v>1178</v>
      </c>
    </row>
    <row r="336" spans="1:19">
      <c r="A336" s="2">
        <v>324</v>
      </c>
      <c r="B336" s="2" t="s">
        <v>1172</v>
      </c>
      <c r="C336" s="2" t="s">
        <v>129</v>
      </c>
      <c r="D336" s="2" t="s">
        <v>1160</v>
      </c>
      <c r="E336" s="2" t="s">
        <v>1147</v>
      </c>
      <c r="F336" s="2" t="s">
        <v>1131</v>
      </c>
      <c r="G336" s="76">
        <v>43780000</v>
      </c>
      <c r="H336" s="2" t="s">
        <v>1148</v>
      </c>
      <c r="I336" s="3">
        <v>45475</v>
      </c>
      <c r="J336" s="2" t="s">
        <v>1139</v>
      </c>
      <c r="K336" s="3">
        <v>45481</v>
      </c>
      <c r="L336" s="2" t="s">
        <v>1247</v>
      </c>
      <c r="M336" s="2" t="s">
        <v>20</v>
      </c>
      <c r="N336" s="2">
        <f t="shared" si="7"/>
        <v>7</v>
      </c>
      <c r="O336" s="1" t="s">
        <v>1177</v>
      </c>
    </row>
    <row r="337" spans="1:16">
      <c r="A337" s="2">
        <v>325</v>
      </c>
      <c r="B337" s="2" t="s">
        <v>1175</v>
      </c>
      <c r="C337" s="2" t="s">
        <v>129</v>
      </c>
      <c r="D337" s="2" t="s">
        <v>1153</v>
      </c>
      <c r="E337" s="2" t="s">
        <v>1149</v>
      </c>
      <c r="F337" s="2" t="s">
        <v>1150</v>
      </c>
      <c r="G337" s="76">
        <v>32290000</v>
      </c>
      <c r="H337" s="2" t="s">
        <v>1151</v>
      </c>
      <c r="I337" s="3">
        <v>45475</v>
      </c>
      <c r="J337" s="2" t="s">
        <v>1139</v>
      </c>
      <c r="K337" s="3">
        <v>45475</v>
      </c>
      <c r="L337" s="2" t="s">
        <v>1139</v>
      </c>
      <c r="M337" s="2" t="s">
        <v>1152</v>
      </c>
      <c r="N337" s="2">
        <f t="shared" si="7"/>
        <v>1</v>
      </c>
      <c r="O337" s="1" t="s">
        <v>1180</v>
      </c>
    </row>
    <row r="338" spans="1:16">
      <c r="A338" s="2">
        <v>326</v>
      </c>
      <c r="B338" s="2" t="s">
        <v>1171</v>
      </c>
      <c r="C338" s="2" t="s">
        <v>129</v>
      </c>
      <c r="D338" s="2" t="s">
        <v>1158</v>
      </c>
      <c r="E338" s="2" t="s">
        <v>1130</v>
      </c>
      <c r="F338" s="2" t="s">
        <v>1136</v>
      </c>
      <c r="G338" s="76">
        <v>8998000</v>
      </c>
      <c r="H338" s="2" t="s">
        <v>1154</v>
      </c>
      <c r="I338" s="3">
        <v>45475</v>
      </c>
      <c r="J338" s="2" t="s">
        <v>1139</v>
      </c>
      <c r="K338" s="3">
        <v>45481</v>
      </c>
      <c r="L338" s="2" t="s">
        <v>1291</v>
      </c>
      <c r="M338" s="2" t="s">
        <v>20</v>
      </c>
      <c r="N338" s="2">
        <f t="shared" si="7"/>
        <v>7</v>
      </c>
      <c r="O338" s="1" t="s">
        <v>1182</v>
      </c>
    </row>
    <row r="339" spans="1:16">
      <c r="A339" s="2">
        <v>327</v>
      </c>
      <c r="B339" s="2" t="s">
        <v>1173</v>
      </c>
      <c r="C339" s="2" t="s">
        <v>129</v>
      </c>
      <c r="D339" s="2" t="s">
        <v>1153</v>
      </c>
      <c r="E339" s="2" t="s">
        <v>1155</v>
      </c>
      <c r="F339" s="2" t="s">
        <v>1156</v>
      </c>
      <c r="G339" s="76">
        <v>18533000</v>
      </c>
      <c r="H339" s="2" t="s">
        <v>1157</v>
      </c>
      <c r="I339" s="3">
        <v>45475</v>
      </c>
      <c r="J339" s="2" t="s">
        <v>1139</v>
      </c>
      <c r="K339" s="3">
        <v>45481</v>
      </c>
      <c r="L339" s="2" t="s">
        <v>1291</v>
      </c>
      <c r="M339" s="2" t="s">
        <v>20</v>
      </c>
      <c r="N339" s="2">
        <f t="shared" si="7"/>
        <v>7</v>
      </c>
      <c r="O339" s="1" t="s">
        <v>1183</v>
      </c>
    </row>
    <row r="340" spans="1:16">
      <c r="A340" s="2">
        <v>328</v>
      </c>
      <c r="B340" s="2" t="s">
        <v>1172</v>
      </c>
      <c r="C340" s="2" t="s">
        <v>129</v>
      </c>
      <c r="D340" s="2" t="s">
        <v>1160</v>
      </c>
      <c r="E340" s="2" t="s">
        <v>1161</v>
      </c>
      <c r="F340" s="2" t="s">
        <v>1131</v>
      </c>
      <c r="G340" s="76">
        <v>10769000</v>
      </c>
      <c r="H340" s="2" t="s">
        <v>1162</v>
      </c>
      <c r="I340" s="3">
        <v>45476</v>
      </c>
      <c r="J340" s="2" t="s">
        <v>1163</v>
      </c>
      <c r="K340" s="3">
        <v>45481</v>
      </c>
      <c r="L340" s="2" t="s">
        <v>1247</v>
      </c>
      <c r="M340" s="2" t="s">
        <v>1221</v>
      </c>
      <c r="N340" s="2">
        <f t="shared" ref="N340:N348" si="8">K340-I340+1</f>
        <v>6</v>
      </c>
      <c r="O340" s="1" t="s">
        <v>1177</v>
      </c>
    </row>
    <row r="341" spans="1:16">
      <c r="A341" s="2">
        <v>329</v>
      </c>
      <c r="B341" s="2" t="s">
        <v>1174</v>
      </c>
      <c r="C341" s="2" t="s">
        <v>129</v>
      </c>
      <c r="D341" s="2" t="s">
        <v>1158</v>
      </c>
      <c r="E341" s="2" t="s">
        <v>1164</v>
      </c>
      <c r="F341" s="2" t="s">
        <v>1166</v>
      </c>
      <c r="G341" s="76">
        <v>15668000</v>
      </c>
      <c r="H341" s="2" t="s">
        <v>1165</v>
      </c>
      <c r="I341" s="3">
        <v>45476</v>
      </c>
      <c r="J341" s="2" t="s">
        <v>1163</v>
      </c>
      <c r="K341" s="3">
        <v>45481</v>
      </c>
      <c r="L341" s="2" t="s">
        <v>1247</v>
      </c>
      <c r="M341" s="2" t="s">
        <v>20</v>
      </c>
      <c r="N341" s="2">
        <f t="shared" si="8"/>
        <v>6</v>
      </c>
      <c r="O341" s="1" t="s">
        <v>1185</v>
      </c>
    </row>
    <row r="342" spans="1:16">
      <c r="A342" s="2">
        <v>330</v>
      </c>
      <c r="B342" s="2" t="s">
        <v>1171</v>
      </c>
      <c r="C342" s="2" t="s">
        <v>129</v>
      </c>
      <c r="D342" s="2" t="s">
        <v>1160</v>
      </c>
      <c r="E342" s="2" t="s">
        <v>1167</v>
      </c>
      <c r="F342" s="2" t="s">
        <v>1136</v>
      </c>
      <c r="G342" s="76">
        <v>8361000</v>
      </c>
      <c r="H342" s="2" t="s">
        <v>1168</v>
      </c>
      <c r="I342" s="3">
        <v>45476</v>
      </c>
      <c r="J342" s="2" t="s">
        <v>1163</v>
      </c>
      <c r="K342" s="3">
        <v>45481</v>
      </c>
      <c r="L342" s="2" t="s">
        <v>1291</v>
      </c>
      <c r="M342" s="2" t="s">
        <v>20</v>
      </c>
      <c r="N342" s="2">
        <f t="shared" si="8"/>
        <v>6</v>
      </c>
      <c r="O342" s="1" t="s">
        <v>1184</v>
      </c>
    </row>
    <row r="343" spans="1:16">
      <c r="A343" s="2">
        <v>331</v>
      </c>
      <c r="B343" s="2" t="s">
        <v>427</v>
      </c>
      <c r="C343" s="2" t="s">
        <v>129</v>
      </c>
      <c r="D343" s="2" t="s">
        <v>1197</v>
      </c>
      <c r="E343" s="2" t="s">
        <v>1188</v>
      </c>
      <c r="F343" s="2" t="s">
        <v>1189</v>
      </c>
      <c r="G343" s="76">
        <v>27080000</v>
      </c>
      <c r="H343" s="2" t="s">
        <v>1190</v>
      </c>
      <c r="I343" s="3">
        <v>45476</v>
      </c>
      <c r="J343" s="2" t="s">
        <v>634</v>
      </c>
      <c r="K343" s="3">
        <v>45481</v>
      </c>
      <c r="L343" s="2" t="s">
        <v>1247</v>
      </c>
      <c r="M343" s="2" t="s">
        <v>1222</v>
      </c>
      <c r="N343" s="2">
        <f t="shared" si="8"/>
        <v>6</v>
      </c>
      <c r="O343" s="1" t="s">
        <v>1202</v>
      </c>
    </row>
    <row r="344" spans="1:16">
      <c r="A344" s="2">
        <v>332</v>
      </c>
      <c r="B344" s="2" t="s">
        <v>1200</v>
      </c>
      <c r="C344" s="2" t="s">
        <v>129</v>
      </c>
      <c r="D344" s="2" t="s">
        <v>1198</v>
      </c>
      <c r="E344" s="2" t="s">
        <v>1193</v>
      </c>
      <c r="F344" s="2" t="s">
        <v>1189</v>
      </c>
      <c r="G344" s="76">
        <v>28243000</v>
      </c>
      <c r="H344" s="2" t="s">
        <v>1194</v>
      </c>
      <c r="I344" s="3">
        <v>45477</v>
      </c>
      <c r="J344" s="2" t="s">
        <v>905</v>
      </c>
      <c r="K344" s="3">
        <v>45481</v>
      </c>
      <c r="L344" s="2" t="s">
        <v>1247</v>
      </c>
      <c r="M344" s="2" t="s">
        <v>20</v>
      </c>
      <c r="N344" s="2">
        <f t="shared" si="8"/>
        <v>5</v>
      </c>
      <c r="O344" s="1" t="s">
        <v>1202</v>
      </c>
    </row>
    <row r="345" spans="1:16">
      <c r="A345" s="2">
        <v>333</v>
      </c>
      <c r="B345" s="2" t="s">
        <v>1201</v>
      </c>
      <c r="C345" s="2" t="s">
        <v>129</v>
      </c>
      <c r="D345" s="2" t="s">
        <v>1199</v>
      </c>
      <c r="E345" s="2" t="s">
        <v>1195</v>
      </c>
      <c r="F345" s="2" t="s">
        <v>1191</v>
      </c>
      <c r="G345" s="76">
        <v>11066000</v>
      </c>
      <c r="H345" s="2" t="s">
        <v>1196</v>
      </c>
      <c r="I345" s="3">
        <v>45477</v>
      </c>
      <c r="J345" s="2" t="s">
        <v>905</v>
      </c>
      <c r="K345" s="3">
        <v>45482</v>
      </c>
      <c r="L345" s="2" t="s">
        <v>1320</v>
      </c>
      <c r="M345" s="2" t="s">
        <v>20</v>
      </c>
      <c r="N345" s="2">
        <f t="shared" si="8"/>
        <v>6</v>
      </c>
      <c r="O345" s="1" t="s">
        <v>1203</v>
      </c>
      <c r="P345" s="8" t="s">
        <v>1235</v>
      </c>
    </row>
    <row r="346" spans="1:16">
      <c r="A346" s="2">
        <v>334</v>
      </c>
      <c r="B346" s="2" t="s">
        <v>1304</v>
      </c>
      <c r="C346" s="2" t="s">
        <v>1239</v>
      </c>
      <c r="D346" s="2" t="s">
        <v>1206</v>
      </c>
      <c r="E346" s="2" t="s">
        <v>1236</v>
      </c>
      <c r="F346" s="2" t="s">
        <v>1237</v>
      </c>
      <c r="G346" s="76">
        <v>2970000</v>
      </c>
      <c r="H346" s="2" t="s">
        <v>1238</v>
      </c>
      <c r="I346" s="3">
        <v>45477</v>
      </c>
      <c r="J346" s="2" t="s">
        <v>905</v>
      </c>
      <c r="K346" s="3">
        <v>45482</v>
      </c>
      <c r="L346" s="2" t="s">
        <v>1320</v>
      </c>
      <c r="M346" s="2" t="s">
        <v>20</v>
      </c>
      <c r="N346" s="2">
        <f t="shared" si="8"/>
        <v>6</v>
      </c>
      <c r="O346" s="1" t="s">
        <v>1312</v>
      </c>
    </row>
    <row r="347" spans="1:16">
      <c r="A347" s="2">
        <v>335</v>
      </c>
      <c r="B347" s="2" t="s">
        <v>1293</v>
      </c>
      <c r="C347" s="2" t="s">
        <v>12</v>
      </c>
      <c r="D347" s="2" t="s">
        <v>1206</v>
      </c>
      <c r="E347" s="2" t="s">
        <v>1204</v>
      </c>
      <c r="F347" s="2" t="s">
        <v>1207</v>
      </c>
      <c r="G347" s="76">
        <v>18667000</v>
      </c>
      <c r="H347" s="2" t="s">
        <v>1205</v>
      </c>
      <c r="I347" s="3">
        <v>45477</v>
      </c>
      <c r="J347" s="2" t="s">
        <v>905</v>
      </c>
      <c r="K347" s="3">
        <v>45483</v>
      </c>
      <c r="L347" s="2" t="s">
        <v>1341</v>
      </c>
      <c r="M347" s="2" t="s">
        <v>20</v>
      </c>
      <c r="N347" s="2">
        <f t="shared" si="8"/>
        <v>7</v>
      </c>
      <c r="O347" s="1" t="s">
        <v>1292</v>
      </c>
    </row>
    <row r="348" spans="1:16">
      <c r="A348" s="2">
        <v>336</v>
      </c>
      <c r="B348" s="2" t="s">
        <v>1294</v>
      </c>
      <c r="C348" s="2" t="s">
        <v>12</v>
      </c>
      <c r="D348" s="2" t="s">
        <v>1206</v>
      </c>
      <c r="E348" s="2" t="s">
        <v>1208</v>
      </c>
      <c r="F348" s="2" t="s">
        <v>1209</v>
      </c>
      <c r="G348" s="76">
        <v>18560000</v>
      </c>
      <c r="H348" s="2" t="s">
        <v>1210</v>
      </c>
      <c r="I348" s="3">
        <v>45477</v>
      </c>
      <c r="J348" s="2" t="s">
        <v>905</v>
      </c>
      <c r="K348" s="3">
        <v>45482</v>
      </c>
      <c r="L348" s="2" t="s">
        <v>1319</v>
      </c>
      <c r="M348" s="2" t="s">
        <v>20</v>
      </c>
      <c r="N348" s="2">
        <f t="shared" si="8"/>
        <v>6</v>
      </c>
      <c r="O348" s="1" t="s">
        <v>1295</v>
      </c>
    </row>
    <row r="349" spans="1:16">
      <c r="A349" s="2">
        <v>337</v>
      </c>
      <c r="B349" s="2" t="s">
        <v>1296</v>
      </c>
      <c r="C349" s="2" t="s">
        <v>12</v>
      </c>
      <c r="D349" s="2" t="s">
        <v>1219</v>
      </c>
      <c r="E349" s="2" t="s">
        <v>1211</v>
      </c>
      <c r="F349" s="2" t="s">
        <v>1209</v>
      </c>
      <c r="G349" s="76">
        <v>49419000</v>
      </c>
      <c r="H349" s="2" t="s">
        <v>1212</v>
      </c>
      <c r="I349" s="3">
        <v>45478</v>
      </c>
      <c r="J349" s="2" t="s">
        <v>1213</v>
      </c>
      <c r="K349" s="3">
        <v>45481</v>
      </c>
      <c r="L349" s="2" t="s">
        <v>1247</v>
      </c>
      <c r="M349" s="2" t="s">
        <v>1223</v>
      </c>
      <c r="N349" s="2">
        <f t="shared" ref="N349:N357" si="9">K349-I349+1</f>
        <v>4</v>
      </c>
      <c r="O349" s="1" t="s">
        <v>1292</v>
      </c>
    </row>
    <row r="350" spans="1:16">
      <c r="A350" s="2">
        <v>338</v>
      </c>
      <c r="B350" s="2" t="s">
        <v>1297</v>
      </c>
      <c r="C350" s="2" t="s">
        <v>12</v>
      </c>
      <c r="D350" s="2" t="s">
        <v>1219</v>
      </c>
      <c r="E350" s="2" t="s">
        <v>1339</v>
      </c>
      <c r="F350" s="2" t="s">
        <v>1209</v>
      </c>
      <c r="G350" s="76">
        <v>45748000</v>
      </c>
      <c r="H350" s="2" t="s">
        <v>1215</v>
      </c>
      <c r="I350" s="3">
        <v>45478</v>
      </c>
      <c r="J350" s="2" t="s">
        <v>1213</v>
      </c>
      <c r="K350" s="3">
        <v>45482</v>
      </c>
      <c r="L350" s="2" t="s">
        <v>1320</v>
      </c>
      <c r="M350" s="2" t="s">
        <v>20</v>
      </c>
      <c r="N350" s="2">
        <f t="shared" si="9"/>
        <v>5</v>
      </c>
      <c r="O350" s="1" t="s">
        <v>1295</v>
      </c>
    </row>
    <row r="351" spans="1:16">
      <c r="A351" s="2">
        <v>339</v>
      </c>
      <c r="B351" s="2" t="s">
        <v>1298</v>
      </c>
      <c r="C351" s="2" t="s">
        <v>12</v>
      </c>
      <c r="D351" s="2" t="s">
        <v>1219</v>
      </c>
      <c r="E351" s="2" t="s">
        <v>1214</v>
      </c>
      <c r="F351" s="2" t="s">
        <v>1209</v>
      </c>
      <c r="G351" s="76">
        <v>15521000</v>
      </c>
      <c r="H351" s="2" t="s">
        <v>1216</v>
      </c>
      <c r="I351" s="3">
        <v>45478</v>
      </c>
      <c r="J351" s="2" t="s">
        <v>1213</v>
      </c>
      <c r="K351" s="3">
        <v>45481</v>
      </c>
      <c r="L351" s="2" t="s">
        <v>1247</v>
      </c>
      <c r="M351" s="2" t="s">
        <v>1224</v>
      </c>
      <c r="N351" s="2">
        <f t="shared" si="9"/>
        <v>4</v>
      </c>
      <c r="O351" s="1" t="s">
        <v>1292</v>
      </c>
    </row>
    <row r="352" spans="1:16">
      <c r="A352" s="2">
        <v>340</v>
      </c>
      <c r="B352" s="2" t="s">
        <v>1298</v>
      </c>
      <c r="C352" s="2" t="s">
        <v>12</v>
      </c>
      <c r="D352" s="2" t="s">
        <v>1219</v>
      </c>
      <c r="E352" s="2" t="s">
        <v>1217</v>
      </c>
      <c r="F352" s="2" t="s">
        <v>1209</v>
      </c>
      <c r="G352" s="76">
        <v>13962000</v>
      </c>
      <c r="H352" s="2" t="s">
        <v>1318</v>
      </c>
      <c r="I352" s="3">
        <v>45478</v>
      </c>
      <c r="J352" s="2" t="s">
        <v>1213</v>
      </c>
      <c r="K352" s="3">
        <v>45481</v>
      </c>
      <c r="L352" s="2" t="s">
        <v>1247</v>
      </c>
      <c r="M352" s="2" t="s">
        <v>1223</v>
      </c>
      <c r="N352" s="2">
        <f t="shared" si="9"/>
        <v>4</v>
      </c>
      <c r="O352" s="1" t="s">
        <v>1292</v>
      </c>
    </row>
    <row r="353" spans="1:15">
      <c r="A353" s="2">
        <v>341</v>
      </c>
      <c r="B353" s="2" t="s">
        <v>1293</v>
      </c>
      <c r="C353" s="2" t="s">
        <v>12</v>
      </c>
      <c r="D353" s="2" t="s">
        <v>1206</v>
      </c>
      <c r="E353" s="2" t="s">
        <v>1225</v>
      </c>
      <c r="F353" s="2" t="s">
        <v>1209</v>
      </c>
      <c r="G353" s="76">
        <v>49731000</v>
      </c>
      <c r="H353" s="2" t="s">
        <v>1226</v>
      </c>
      <c r="I353" s="3">
        <v>45478</v>
      </c>
      <c r="J353" s="2" t="s">
        <v>1213</v>
      </c>
      <c r="K353" s="3">
        <v>45481</v>
      </c>
      <c r="L353" s="2" t="s">
        <v>1247</v>
      </c>
      <c r="M353" s="2" t="s">
        <v>1223</v>
      </c>
      <c r="N353" s="2">
        <f t="shared" si="9"/>
        <v>4</v>
      </c>
      <c r="O353" s="1" t="s">
        <v>1292</v>
      </c>
    </row>
    <row r="354" spans="1:15">
      <c r="A354" s="2">
        <v>342</v>
      </c>
      <c r="B354" s="2" t="s">
        <v>1299</v>
      </c>
      <c r="C354" s="2" t="s">
        <v>12</v>
      </c>
      <c r="D354" s="2" t="s">
        <v>1206</v>
      </c>
      <c r="E354" s="2" t="s">
        <v>1228</v>
      </c>
      <c r="F354" s="2" t="s">
        <v>1209</v>
      </c>
      <c r="G354" s="76">
        <v>50138000</v>
      </c>
      <c r="H354" s="2" t="s">
        <v>1229</v>
      </c>
      <c r="I354" s="3">
        <v>45478</v>
      </c>
      <c r="J354" s="2" t="s">
        <v>1213</v>
      </c>
      <c r="K354" s="3">
        <v>45483</v>
      </c>
      <c r="L354" s="2" t="s">
        <v>1342</v>
      </c>
      <c r="M354" s="2" t="s">
        <v>1338</v>
      </c>
      <c r="N354" s="2">
        <f t="shared" si="9"/>
        <v>6</v>
      </c>
      <c r="O354" s="1" t="s">
        <v>598</v>
      </c>
    </row>
    <row r="355" spans="1:15">
      <c r="A355" s="2">
        <v>343</v>
      </c>
      <c r="B355" s="2" t="s">
        <v>1300</v>
      </c>
      <c r="C355" s="2" t="s">
        <v>12</v>
      </c>
      <c r="D355" s="2" t="s">
        <v>1206</v>
      </c>
      <c r="E355" s="2" t="s">
        <v>1230</v>
      </c>
      <c r="F355" s="2" t="s">
        <v>1209</v>
      </c>
      <c r="G355" s="76">
        <v>50490000</v>
      </c>
      <c r="H355" s="2" t="s">
        <v>1231</v>
      </c>
      <c r="I355" s="3">
        <v>45478</v>
      </c>
      <c r="J355" s="2" t="s">
        <v>1213</v>
      </c>
      <c r="K355" s="3">
        <v>45482</v>
      </c>
      <c r="L355" s="2" t="s">
        <v>1320</v>
      </c>
      <c r="M355" s="2" t="s">
        <v>20</v>
      </c>
      <c r="N355" s="2">
        <f t="shared" si="9"/>
        <v>5</v>
      </c>
      <c r="O355" s="1" t="s">
        <v>47</v>
      </c>
    </row>
    <row r="356" spans="1:15">
      <c r="A356" s="2">
        <v>344</v>
      </c>
      <c r="B356" s="2" t="s">
        <v>1298</v>
      </c>
      <c r="C356" s="2" t="s">
        <v>1233</v>
      </c>
      <c r="D356" s="2" t="s">
        <v>1218</v>
      </c>
      <c r="E356" s="2" t="s">
        <v>1240</v>
      </c>
      <c r="F356" s="2" t="s">
        <v>1237</v>
      </c>
      <c r="G356" s="76">
        <v>21910000</v>
      </c>
      <c r="H356" s="2" t="s">
        <v>1241</v>
      </c>
      <c r="I356" s="3">
        <v>45478</v>
      </c>
      <c r="J356" s="2" t="s">
        <v>1213</v>
      </c>
      <c r="K356" s="3">
        <v>45484</v>
      </c>
      <c r="L356" s="2" t="s">
        <v>1386</v>
      </c>
      <c r="M356" s="2" t="s">
        <v>20</v>
      </c>
      <c r="N356" s="2">
        <f t="shared" si="9"/>
        <v>7</v>
      </c>
      <c r="O356" s="1" t="s">
        <v>1313</v>
      </c>
    </row>
    <row r="357" spans="1:15">
      <c r="A357" s="2">
        <v>345</v>
      </c>
      <c r="B357" s="2" t="s">
        <v>1293</v>
      </c>
      <c r="C357" s="2" t="s">
        <v>1243</v>
      </c>
      <c r="D357" s="2" t="s">
        <v>1206</v>
      </c>
      <c r="E357" s="2" t="s">
        <v>1242</v>
      </c>
      <c r="F357" s="2" t="s">
        <v>1237</v>
      </c>
      <c r="G357" s="76">
        <v>18320600</v>
      </c>
      <c r="H357" s="2" t="s">
        <v>1244</v>
      </c>
      <c r="I357" s="3">
        <v>45478</v>
      </c>
      <c r="J357" s="2" t="s">
        <v>1213</v>
      </c>
      <c r="K357" s="3">
        <v>45484</v>
      </c>
      <c r="L357" s="2" t="s">
        <v>1386</v>
      </c>
      <c r="M357" s="2" t="s">
        <v>1387</v>
      </c>
      <c r="N357" s="2">
        <f t="shared" si="9"/>
        <v>7</v>
      </c>
      <c r="O357" s="1" t="s">
        <v>1313</v>
      </c>
    </row>
    <row r="358" spans="1:15">
      <c r="A358" s="2">
        <v>346</v>
      </c>
      <c r="B358" s="2" t="s">
        <v>1299</v>
      </c>
      <c r="C358" s="2" t="s">
        <v>1243</v>
      </c>
      <c r="D358" s="2" t="s">
        <v>1248</v>
      </c>
      <c r="E358" s="2" t="s">
        <v>1245</v>
      </c>
      <c r="F358" s="2" t="s">
        <v>1209</v>
      </c>
      <c r="G358" s="76">
        <v>63221500</v>
      </c>
      <c r="H358" s="2" t="s">
        <v>1246</v>
      </c>
      <c r="I358" s="3">
        <v>45481</v>
      </c>
      <c r="J358" s="2" t="s">
        <v>1247</v>
      </c>
      <c r="K358" s="3">
        <v>45483</v>
      </c>
      <c r="L358" s="2" t="s">
        <v>1343</v>
      </c>
      <c r="M358" s="2" t="s">
        <v>20</v>
      </c>
      <c r="N358" s="2">
        <f t="shared" ref="N358:N366" si="10">K358-I358+1</f>
        <v>3</v>
      </c>
      <c r="O358" s="1" t="s">
        <v>1292</v>
      </c>
    </row>
    <row r="359" spans="1:15">
      <c r="A359" s="2">
        <v>347</v>
      </c>
      <c r="B359" s="2" t="s">
        <v>1301</v>
      </c>
      <c r="C359" s="2" t="s">
        <v>1243</v>
      </c>
      <c r="D359" s="2" t="s">
        <v>1249</v>
      </c>
      <c r="E359" s="2" t="s">
        <v>1250</v>
      </c>
      <c r="F359" s="2" t="s">
        <v>1209</v>
      </c>
      <c r="G359" s="76">
        <v>22867000</v>
      </c>
      <c r="H359" s="2" t="s">
        <v>1251</v>
      </c>
      <c r="I359" s="3">
        <v>45481</v>
      </c>
      <c r="J359" s="2" t="s">
        <v>1247</v>
      </c>
      <c r="K359" s="3">
        <v>45482</v>
      </c>
      <c r="L359" s="2" t="s">
        <v>1320</v>
      </c>
      <c r="M359" s="2" t="s">
        <v>20</v>
      </c>
      <c r="N359" s="2">
        <f t="shared" si="10"/>
        <v>2</v>
      </c>
      <c r="O359" s="1" t="s">
        <v>1295</v>
      </c>
    </row>
    <row r="360" spans="1:15">
      <c r="A360" s="2">
        <v>348</v>
      </c>
      <c r="B360" s="2" t="s">
        <v>1302</v>
      </c>
      <c r="C360" s="2" t="s">
        <v>1243</v>
      </c>
      <c r="D360" s="2" t="s">
        <v>1206</v>
      </c>
      <c r="E360" s="2" t="s">
        <v>1252</v>
      </c>
      <c r="F360" s="2" t="s">
        <v>1253</v>
      </c>
      <c r="G360" s="76">
        <v>48477000</v>
      </c>
      <c r="H360" s="2" t="s">
        <v>1254</v>
      </c>
      <c r="I360" s="3">
        <v>45481</v>
      </c>
      <c r="J360" s="2" t="s">
        <v>1247</v>
      </c>
      <c r="K360" s="3">
        <v>45482</v>
      </c>
      <c r="L360" s="2" t="s">
        <v>1320</v>
      </c>
      <c r="M360" s="2" t="s">
        <v>20</v>
      </c>
      <c r="N360" s="2">
        <f t="shared" si="10"/>
        <v>2</v>
      </c>
      <c r="O360" s="1" t="s">
        <v>1295</v>
      </c>
    </row>
    <row r="361" spans="1:15">
      <c r="A361" s="2">
        <v>349</v>
      </c>
      <c r="B361" s="2" t="s">
        <v>1298</v>
      </c>
      <c r="C361" s="2" t="s">
        <v>1243</v>
      </c>
      <c r="D361" s="2" t="s">
        <v>1218</v>
      </c>
      <c r="E361" s="2" t="s">
        <v>1255</v>
      </c>
      <c r="F361" s="2" t="s">
        <v>1209</v>
      </c>
      <c r="G361" s="76">
        <v>11000000</v>
      </c>
      <c r="H361" s="2" t="s">
        <v>1256</v>
      </c>
      <c r="I361" s="3">
        <v>45481</v>
      </c>
      <c r="J361" s="2" t="s">
        <v>1247</v>
      </c>
      <c r="K361" s="3">
        <v>45483</v>
      </c>
      <c r="L361" s="2" t="s">
        <v>1342</v>
      </c>
      <c r="M361" s="2" t="s">
        <v>20</v>
      </c>
      <c r="N361" s="2">
        <f t="shared" si="10"/>
        <v>3</v>
      </c>
      <c r="O361" s="1" t="s">
        <v>1308</v>
      </c>
    </row>
    <row r="362" spans="1:15">
      <c r="A362" s="2">
        <v>350</v>
      </c>
      <c r="B362" s="2" t="s">
        <v>1303</v>
      </c>
      <c r="C362" s="2" t="s">
        <v>1243</v>
      </c>
      <c r="D362" s="2" t="s">
        <v>1218</v>
      </c>
      <c r="E362" s="2" t="s">
        <v>1240</v>
      </c>
      <c r="F362" s="2" t="s">
        <v>1209</v>
      </c>
      <c r="G362" s="76">
        <v>31131000</v>
      </c>
      <c r="H362" s="2" t="s">
        <v>1257</v>
      </c>
      <c r="I362" s="3">
        <v>45481</v>
      </c>
      <c r="J362" s="2" t="s">
        <v>1247</v>
      </c>
      <c r="K362" s="3">
        <v>45483</v>
      </c>
      <c r="L362" s="2" t="s">
        <v>1342</v>
      </c>
      <c r="M362" s="2" t="s">
        <v>20</v>
      </c>
      <c r="N362" s="2">
        <f t="shared" si="10"/>
        <v>3</v>
      </c>
      <c r="O362" s="1" t="s">
        <v>1309</v>
      </c>
    </row>
    <row r="363" spans="1:15">
      <c r="A363" s="2">
        <v>351</v>
      </c>
      <c r="B363" s="2" t="s">
        <v>1304</v>
      </c>
      <c r="C363" s="2" t="s">
        <v>1243</v>
      </c>
      <c r="D363" s="2" t="s">
        <v>1218</v>
      </c>
      <c r="E363" s="2" t="s">
        <v>1258</v>
      </c>
      <c r="F363" s="2" t="s">
        <v>1209</v>
      </c>
      <c r="G363" s="76">
        <v>54500000</v>
      </c>
      <c r="H363" s="2" t="s">
        <v>1259</v>
      </c>
      <c r="I363" s="3">
        <v>45481</v>
      </c>
      <c r="J363" s="2" t="s">
        <v>1247</v>
      </c>
      <c r="K363" s="3">
        <v>45483</v>
      </c>
      <c r="L363" s="2" t="s">
        <v>1342</v>
      </c>
      <c r="M363" s="2" t="s">
        <v>20</v>
      </c>
      <c r="N363" s="2">
        <f t="shared" si="10"/>
        <v>3</v>
      </c>
      <c r="O363" s="1" t="s">
        <v>47</v>
      </c>
    </row>
    <row r="364" spans="1:15">
      <c r="A364" s="2">
        <v>352</v>
      </c>
      <c r="B364" s="2" t="s">
        <v>1304</v>
      </c>
      <c r="C364" s="2" t="s">
        <v>1243</v>
      </c>
      <c r="D364" s="2" t="s">
        <v>1206</v>
      </c>
      <c r="E364" s="2" t="s">
        <v>1260</v>
      </c>
      <c r="F364" s="2" t="s">
        <v>1209</v>
      </c>
      <c r="G364" s="76">
        <v>48770000</v>
      </c>
      <c r="H364" s="2" t="s">
        <v>1261</v>
      </c>
      <c r="I364" s="3">
        <v>45481</v>
      </c>
      <c r="J364" s="2" t="s">
        <v>1247</v>
      </c>
      <c r="K364" s="3">
        <v>45483</v>
      </c>
      <c r="L364" s="2" t="s">
        <v>1342</v>
      </c>
      <c r="M364" s="2" t="s">
        <v>20</v>
      </c>
      <c r="N364" s="2">
        <f t="shared" si="10"/>
        <v>3</v>
      </c>
      <c r="O364" s="1" t="s">
        <v>47</v>
      </c>
    </row>
    <row r="365" spans="1:15">
      <c r="A365" s="2">
        <v>353</v>
      </c>
      <c r="B365" s="2" t="s">
        <v>1304</v>
      </c>
      <c r="C365" s="2" t="s">
        <v>1243</v>
      </c>
      <c r="D365" s="2" t="s">
        <v>1227</v>
      </c>
      <c r="E365" s="2" t="s">
        <v>241</v>
      </c>
      <c r="F365" s="2" t="s">
        <v>1209</v>
      </c>
      <c r="G365" s="76">
        <v>25410000</v>
      </c>
      <c r="H365" s="2" t="s">
        <v>1262</v>
      </c>
      <c r="I365" s="3">
        <v>45481</v>
      </c>
      <c r="J365" s="2" t="s">
        <v>1247</v>
      </c>
      <c r="K365" s="3">
        <v>45483</v>
      </c>
      <c r="L365" s="2" t="s">
        <v>1342</v>
      </c>
      <c r="M365" s="2" t="s">
        <v>20</v>
      </c>
      <c r="N365" s="2">
        <f t="shared" si="10"/>
        <v>3</v>
      </c>
      <c r="O365" s="1" t="s">
        <v>47</v>
      </c>
    </row>
    <row r="366" spans="1:15">
      <c r="A366" s="2">
        <v>354</v>
      </c>
      <c r="B366" s="2" t="s">
        <v>1298</v>
      </c>
      <c r="C366" s="2" t="s">
        <v>1233</v>
      </c>
      <c r="D366" s="2" t="s">
        <v>1218</v>
      </c>
      <c r="E366" s="2" t="s">
        <v>1263</v>
      </c>
      <c r="F366" s="2" t="s">
        <v>1232</v>
      </c>
      <c r="G366" s="76">
        <v>32604000</v>
      </c>
      <c r="H366" s="2" t="s">
        <v>1267</v>
      </c>
      <c r="I366" s="3">
        <v>45481</v>
      </c>
      <c r="J366" s="2" t="s">
        <v>1247</v>
      </c>
      <c r="K366" s="3">
        <v>45489</v>
      </c>
      <c r="L366" s="2" t="s">
        <v>1580</v>
      </c>
      <c r="M366" s="2" t="s">
        <v>101</v>
      </c>
      <c r="N366" s="2">
        <f t="shared" si="10"/>
        <v>9</v>
      </c>
      <c r="O366" s="1" t="s">
        <v>1316</v>
      </c>
    </row>
    <row r="367" spans="1:15">
      <c r="A367" s="2">
        <v>355</v>
      </c>
      <c r="B367" s="2" t="s">
        <v>1304</v>
      </c>
      <c r="C367" s="2" t="s">
        <v>1233</v>
      </c>
      <c r="D367" s="2" t="s">
        <v>1218</v>
      </c>
      <c r="E367" s="2" t="s">
        <v>1264</v>
      </c>
      <c r="F367" s="2" t="s">
        <v>1265</v>
      </c>
      <c r="G367" s="76">
        <v>32910000</v>
      </c>
      <c r="H367" s="2" t="s">
        <v>1266</v>
      </c>
      <c r="I367" s="3">
        <v>45481</v>
      </c>
      <c r="J367" s="2" t="s">
        <v>1247</v>
      </c>
      <c r="K367" s="3">
        <v>45482</v>
      </c>
      <c r="L367" s="2" t="s">
        <v>1320</v>
      </c>
      <c r="M367" s="2" t="s">
        <v>20</v>
      </c>
      <c r="N367" s="2">
        <f t="shared" ref="N367:N382" si="11">K367-I367+1</f>
        <v>2</v>
      </c>
      <c r="O367" s="1" t="s">
        <v>1311</v>
      </c>
    </row>
    <row r="368" spans="1:15">
      <c r="A368" s="2">
        <v>356</v>
      </c>
      <c r="B368" s="2" t="s">
        <v>1298</v>
      </c>
      <c r="C368" s="2" t="s">
        <v>1233</v>
      </c>
      <c r="D368" s="2" t="s">
        <v>1270</v>
      </c>
      <c r="E368" s="2" t="s">
        <v>1268</v>
      </c>
      <c r="F368" s="2" t="s">
        <v>1237</v>
      </c>
      <c r="G368" s="76">
        <v>6015900</v>
      </c>
      <c r="H368" s="2" t="s">
        <v>1269</v>
      </c>
      <c r="I368" s="3">
        <v>45481</v>
      </c>
      <c r="J368" s="2" t="s">
        <v>1247</v>
      </c>
      <c r="K368" s="3">
        <v>45485</v>
      </c>
      <c r="L368" s="2" t="s">
        <v>1447</v>
      </c>
      <c r="M368" s="2" t="s">
        <v>20</v>
      </c>
      <c r="N368" s="2">
        <f t="shared" si="11"/>
        <v>5</v>
      </c>
      <c r="O368" s="1" t="s">
        <v>1314</v>
      </c>
    </row>
    <row r="369" spans="1:15">
      <c r="A369" s="2">
        <v>357</v>
      </c>
      <c r="B369" s="2" t="s">
        <v>1304</v>
      </c>
      <c r="C369" s="2" t="s">
        <v>1233</v>
      </c>
      <c r="D369" s="2" t="s">
        <v>1218</v>
      </c>
      <c r="E369" s="2" t="s">
        <v>1258</v>
      </c>
      <c r="F369" s="2" t="s">
        <v>1237</v>
      </c>
      <c r="G369" s="76">
        <v>15400000</v>
      </c>
      <c r="H369" s="2" t="s">
        <v>1271</v>
      </c>
      <c r="I369" s="3">
        <v>45481</v>
      </c>
      <c r="J369" s="2" t="s">
        <v>1247</v>
      </c>
      <c r="K369" s="3">
        <v>45482</v>
      </c>
      <c r="L369" s="2" t="s">
        <v>1320</v>
      </c>
      <c r="M369" s="2" t="s">
        <v>20</v>
      </c>
      <c r="N369" s="2">
        <f t="shared" si="11"/>
        <v>2</v>
      </c>
      <c r="O369" s="1" t="s">
        <v>1315</v>
      </c>
    </row>
    <row r="370" spans="1:15">
      <c r="A370" s="2">
        <v>358</v>
      </c>
      <c r="B370" s="2" t="s">
        <v>1293</v>
      </c>
      <c r="C370" s="2" t="s">
        <v>1233</v>
      </c>
      <c r="D370" s="2" t="s">
        <v>1218</v>
      </c>
      <c r="E370" s="2" t="s">
        <v>1272</v>
      </c>
      <c r="F370" s="2" t="s">
        <v>1209</v>
      </c>
      <c r="G370" s="76">
        <v>50000000</v>
      </c>
      <c r="H370" s="2" t="s">
        <v>1273</v>
      </c>
      <c r="I370" s="3">
        <v>45482</v>
      </c>
      <c r="J370" s="2" t="s">
        <v>1274</v>
      </c>
      <c r="K370" s="3">
        <v>45483</v>
      </c>
      <c r="L370" s="2" t="s">
        <v>1342</v>
      </c>
      <c r="M370" s="2" t="s">
        <v>1340</v>
      </c>
      <c r="N370" s="2">
        <f t="shared" si="11"/>
        <v>2</v>
      </c>
      <c r="O370" s="1" t="s">
        <v>598</v>
      </c>
    </row>
    <row r="371" spans="1:15">
      <c r="A371" s="2">
        <v>359</v>
      </c>
      <c r="B371" s="2" t="s">
        <v>1297</v>
      </c>
      <c r="C371" s="2" t="s">
        <v>1233</v>
      </c>
      <c r="D371" s="2" t="s">
        <v>14</v>
      </c>
      <c r="E371" s="2" t="s">
        <v>1275</v>
      </c>
      <c r="F371" s="2" t="s">
        <v>1209</v>
      </c>
      <c r="G371" s="76">
        <v>28331000</v>
      </c>
      <c r="H371" s="2" t="s">
        <v>1276</v>
      </c>
      <c r="I371" s="3">
        <v>45482</v>
      </c>
      <c r="J371" s="2" t="s">
        <v>1274</v>
      </c>
      <c r="K371" s="3">
        <v>45483</v>
      </c>
      <c r="L371" s="2" t="s">
        <v>1344</v>
      </c>
      <c r="M371" s="2" t="s">
        <v>20</v>
      </c>
      <c r="N371" s="2">
        <f t="shared" si="11"/>
        <v>2</v>
      </c>
      <c r="O371" s="1" t="s">
        <v>47</v>
      </c>
    </row>
    <row r="372" spans="1:15">
      <c r="A372" s="2">
        <v>360</v>
      </c>
      <c r="B372" s="2" t="s">
        <v>1298</v>
      </c>
      <c r="C372" s="2" t="s">
        <v>1233</v>
      </c>
      <c r="D372" s="2" t="s">
        <v>1284</v>
      </c>
      <c r="E372" s="2" t="s">
        <v>1277</v>
      </c>
      <c r="F372" s="2" t="s">
        <v>1209</v>
      </c>
      <c r="G372" s="76">
        <v>12380000</v>
      </c>
      <c r="H372" s="2" t="s">
        <v>1278</v>
      </c>
      <c r="I372" s="3">
        <v>45482</v>
      </c>
      <c r="J372" s="2" t="s">
        <v>1274</v>
      </c>
      <c r="K372" s="3">
        <v>45483</v>
      </c>
      <c r="L372" s="2" t="s">
        <v>1344</v>
      </c>
      <c r="M372" s="2" t="s">
        <v>20</v>
      </c>
      <c r="N372" s="2">
        <f t="shared" si="11"/>
        <v>2</v>
      </c>
      <c r="O372" s="1" t="s">
        <v>598</v>
      </c>
    </row>
    <row r="373" spans="1:15">
      <c r="A373" s="2">
        <v>361</v>
      </c>
      <c r="B373" s="2" t="s">
        <v>1298</v>
      </c>
      <c r="C373" s="2" t="s">
        <v>1233</v>
      </c>
      <c r="D373" s="2" t="s">
        <v>14</v>
      </c>
      <c r="E373" s="2" t="s">
        <v>1255</v>
      </c>
      <c r="F373" s="2" t="s">
        <v>1209</v>
      </c>
      <c r="G373" s="76">
        <v>16941000</v>
      </c>
      <c r="H373" s="2" t="s">
        <v>1279</v>
      </c>
      <c r="I373" s="3">
        <v>45482</v>
      </c>
      <c r="J373" s="2" t="s">
        <v>1274</v>
      </c>
      <c r="K373" s="3">
        <v>45483</v>
      </c>
      <c r="L373" s="2" t="s">
        <v>1344</v>
      </c>
      <c r="M373" s="2" t="s">
        <v>20</v>
      </c>
      <c r="N373" s="2">
        <f t="shared" si="11"/>
        <v>2</v>
      </c>
      <c r="O373" s="1" t="s">
        <v>598</v>
      </c>
    </row>
    <row r="374" spans="1:15">
      <c r="A374" s="2">
        <v>362</v>
      </c>
      <c r="B374" s="2" t="s">
        <v>1297</v>
      </c>
      <c r="C374" s="2" t="s">
        <v>1233</v>
      </c>
      <c r="D374" s="2" t="s">
        <v>13</v>
      </c>
      <c r="E374" s="2" t="s">
        <v>1280</v>
      </c>
      <c r="F374" s="2" t="s">
        <v>1209</v>
      </c>
      <c r="G374" s="76">
        <v>48040000</v>
      </c>
      <c r="H374" s="2" t="s">
        <v>1281</v>
      </c>
      <c r="I374" s="3">
        <v>45482</v>
      </c>
      <c r="J374" s="2" t="s">
        <v>1274</v>
      </c>
      <c r="K374" s="3">
        <v>45483</v>
      </c>
      <c r="L374" s="2" t="s">
        <v>1342</v>
      </c>
      <c r="M374" s="2" t="s">
        <v>20</v>
      </c>
      <c r="N374" s="2">
        <f t="shared" si="11"/>
        <v>2</v>
      </c>
      <c r="O374" s="1" t="s">
        <v>1310</v>
      </c>
    </row>
    <row r="375" spans="1:15">
      <c r="A375" s="2">
        <v>363</v>
      </c>
      <c r="B375" s="2" t="s">
        <v>1305</v>
      </c>
      <c r="C375" s="2" t="s">
        <v>1233</v>
      </c>
      <c r="D375" s="2" t="s">
        <v>14</v>
      </c>
      <c r="E375" s="2" t="s">
        <v>1282</v>
      </c>
      <c r="F375" s="2" t="s">
        <v>1209</v>
      </c>
      <c r="G375" s="76">
        <v>68904000</v>
      </c>
      <c r="H375" s="2" t="s">
        <v>1283</v>
      </c>
      <c r="I375" s="3">
        <v>45482</v>
      </c>
      <c r="J375" s="2" t="s">
        <v>1274</v>
      </c>
      <c r="K375" s="3">
        <v>45484</v>
      </c>
      <c r="L375" s="2" t="s">
        <v>1445</v>
      </c>
      <c r="M375" s="2" t="s">
        <v>20</v>
      </c>
      <c r="N375" s="2">
        <f t="shared" si="11"/>
        <v>3</v>
      </c>
      <c r="O375" s="1" t="s">
        <v>1295</v>
      </c>
    </row>
    <row r="376" spans="1:15">
      <c r="A376" s="2">
        <v>364</v>
      </c>
      <c r="B376" s="2" t="s">
        <v>1306</v>
      </c>
      <c r="C376" s="2" t="s">
        <v>1233</v>
      </c>
      <c r="D376" s="2" t="s">
        <v>14</v>
      </c>
      <c r="E376" s="2" t="s">
        <v>1285</v>
      </c>
      <c r="F376" s="2" t="s">
        <v>1232</v>
      </c>
      <c r="G376" s="76">
        <v>32140000</v>
      </c>
      <c r="H376" s="2" t="s">
        <v>1287</v>
      </c>
      <c r="I376" s="3">
        <v>45482</v>
      </c>
      <c r="J376" s="2" t="s">
        <v>1274</v>
      </c>
      <c r="K376" s="3">
        <v>45484</v>
      </c>
      <c r="L376" s="2" t="s">
        <v>1386</v>
      </c>
      <c r="M376" s="2" t="s">
        <v>1385</v>
      </c>
      <c r="N376" s="2">
        <f t="shared" si="11"/>
        <v>3</v>
      </c>
      <c r="O376" s="1" t="s">
        <v>1317</v>
      </c>
    </row>
    <row r="377" spans="1:15">
      <c r="A377" s="2">
        <v>365</v>
      </c>
      <c r="B377" s="2" t="s">
        <v>1298</v>
      </c>
      <c r="C377" s="2" t="s">
        <v>1233</v>
      </c>
      <c r="D377" s="2" t="s">
        <v>15</v>
      </c>
      <c r="E377" s="2" t="s">
        <v>1286</v>
      </c>
      <c r="F377" s="2" t="s">
        <v>1232</v>
      </c>
      <c r="G377" s="76">
        <v>54593000</v>
      </c>
      <c r="H377" s="2" t="s">
        <v>1288</v>
      </c>
      <c r="I377" s="3">
        <v>45482</v>
      </c>
      <c r="J377" s="2" t="s">
        <v>1274</v>
      </c>
      <c r="K377" s="3">
        <v>45489</v>
      </c>
      <c r="L377" s="2" t="s">
        <v>1618</v>
      </c>
      <c r="M377" s="2" t="s">
        <v>1576</v>
      </c>
      <c r="N377" s="2">
        <f t="shared" si="11"/>
        <v>8</v>
      </c>
      <c r="O377" s="1" t="s">
        <v>1316</v>
      </c>
    </row>
    <row r="378" spans="1:15">
      <c r="A378" s="2">
        <v>366</v>
      </c>
      <c r="B378" s="2" t="s">
        <v>1307</v>
      </c>
      <c r="C378" s="2" t="s">
        <v>1233</v>
      </c>
      <c r="D378" s="2" t="s">
        <v>1218</v>
      </c>
      <c r="E378" s="2" t="s">
        <v>1289</v>
      </c>
      <c r="F378" s="2" t="s">
        <v>1237</v>
      </c>
      <c r="G378" s="76">
        <v>12101000</v>
      </c>
      <c r="H378" s="2" t="s">
        <v>1290</v>
      </c>
      <c r="I378" s="3">
        <v>45482</v>
      </c>
      <c r="J378" s="2" t="s">
        <v>1274</v>
      </c>
      <c r="K378" s="3">
        <v>45483</v>
      </c>
      <c r="L378" s="2" t="s">
        <v>1342</v>
      </c>
      <c r="M378" s="2" t="s">
        <v>20</v>
      </c>
      <c r="N378" s="2">
        <f t="shared" si="11"/>
        <v>2</v>
      </c>
      <c r="O378" s="1" t="s">
        <v>287</v>
      </c>
    </row>
    <row r="379" spans="1:15">
      <c r="A379" s="2">
        <v>367</v>
      </c>
      <c r="B379" s="2" t="s">
        <v>1332</v>
      </c>
      <c r="C379" s="2" t="s">
        <v>1233</v>
      </c>
      <c r="D379" s="2" t="s">
        <v>1324</v>
      </c>
      <c r="E379" s="2" t="s">
        <v>1321</v>
      </c>
      <c r="F379" s="2" t="s">
        <v>1322</v>
      </c>
      <c r="G379" s="76">
        <v>17659000</v>
      </c>
      <c r="H379" s="2" t="s">
        <v>1060</v>
      </c>
      <c r="I379" s="3">
        <v>45483</v>
      </c>
      <c r="J379" s="2" t="s">
        <v>1323</v>
      </c>
      <c r="K379" s="3">
        <v>45488</v>
      </c>
      <c r="L379" s="2" t="s">
        <v>1516</v>
      </c>
      <c r="M379" s="2" t="s">
        <v>20</v>
      </c>
      <c r="N379" s="2">
        <f t="shared" si="11"/>
        <v>6</v>
      </c>
      <c r="O379" s="1" t="s">
        <v>1335</v>
      </c>
    </row>
    <row r="380" spans="1:15">
      <c r="A380" s="2">
        <v>368</v>
      </c>
      <c r="B380" s="2" t="s">
        <v>1333</v>
      </c>
      <c r="C380" s="2" t="s">
        <v>1233</v>
      </c>
      <c r="D380" s="2" t="s">
        <v>1324</v>
      </c>
      <c r="E380" s="2" t="s">
        <v>1506</v>
      </c>
      <c r="F380" s="2" t="s">
        <v>1322</v>
      </c>
      <c r="G380" s="76">
        <v>54000000</v>
      </c>
      <c r="H380" s="2" t="s">
        <v>1325</v>
      </c>
      <c r="I380" s="3">
        <v>45483</v>
      </c>
      <c r="J380" s="2" t="s">
        <v>1323</v>
      </c>
      <c r="K380" s="3">
        <v>45484</v>
      </c>
      <c r="L380" s="2" t="s">
        <v>1445</v>
      </c>
      <c r="M380" s="2" t="s">
        <v>20</v>
      </c>
      <c r="N380" s="2">
        <f t="shared" si="11"/>
        <v>2</v>
      </c>
      <c r="O380" s="1" t="s">
        <v>1336</v>
      </c>
    </row>
    <row r="381" spans="1:15">
      <c r="A381" s="2">
        <v>369</v>
      </c>
      <c r="B381" s="2" t="s">
        <v>1334</v>
      </c>
      <c r="C381" s="2" t="s">
        <v>1233</v>
      </c>
      <c r="D381" s="2" t="s">
        <v>1327</v>
      </c>
      <c r="E381" s="2" t="s">
        <v>1326</v>
      </c>
      <c r="F381" s="2" t="s">
        <v>1329</v>
      </c>
      <c r="G381" s="76">
        <v>65899360</v>
      </c>
      <c r="H381" s="2" t="s">
        <v>1328</v>
      </c>
      <c r="I381" s="3">
        <v>45483</v>
      </c>
      <c r="J381" s="2" t="s">
        <v>1323</v>
      </c>
      <c r="K381" s="3">
        <v>45490</v>
      </c>
      <c r="L381" s="2" t="s">
        <v>1581</v>
      </c>
      <c r="M381" s="2" t="s">
        <v>101</v>
      </c>
      <c r="N381" s="2">
        <f t="shared" si="11"/>
        <v>8</v>
      </c>
      <c r="O381" s="1" t="s">
        <v>1337</v>
      </c>
    </row>
    <row r="382" spans="1:15">
      <c r="A382" s="2">
        <v>370</v>
      </c>
      <c r="B382" s="2" t="s">
        <v>1332</v>
      </c>
      <c r="C382" s="2" t="s">
        <v>1233</v>
      </c>
      <c r="D382" s="2" t="s">
        <v>1327</v>
      </c>
      <c r="E382" s="2" t="s">
        <v>1330</v>
      </c>
      <c r="F382" s="2" t="s">
        <v>17</v>
      </c>
      <c r="G382" s="76">
        <v>15204000</v>
      </c>
      <c r="H382" s="2" t="s">
        <v>1331</v>
      </c>
      <c r="I382" s="3">
        <v>45483</v>
      </c>
      <c r="J382" s="2" t="s">
        <v>1323</v>
      </c>
      <c r="K382" s="3">
        <v>45489</v>
      </c>
      <c r="L382" s="2" t="s">
        <v>1619</v>
      </c>
      <c r="M382" s="2" t="s">
        <v>101</v>
      </c>
      <c r="N382" s="2">
        <f t="shared" si="11"/>
        <v>7</v>
      </c>
      <c r="O382" s="1" t="s">
        <v>1337</v>
      </c>
    </row>
    <row r="383" spans="1:15">
      <c r="A383" s="2">
        <v>371</v>
      </c>
      <c r="B383" s="2" t="s">
        <v>1373</v>
      </c>
      <c r="C383" s="2" t="s">
        <v>1233</v>
      </c>
      <c r="D383" s="2" t="s">
        <v>1372</v>
      </c>
      <c r="E383" s="2" t="s">
        <v>1345</v>
      </c>
      <c r="F383" s="2" t="s">
        <v>1346</v>
      </c>
      <c r="G383" s="76">
        <v>19800000</v>
      </c>
      <c r="H383" s="2" t="s">
        <v>1347</v>
      </c>
      <c r="I383" s="3">
        <v>45483</v>
      </c>
      <c r="J383" s="2" t="s">
        <v>1323</v>
      </c>
      <c r="K383" s="3">
        <v>45484</v>
      </c>
      <c r="L383" s="2" t="s">
        <v>1445</v>
      </c>
      <c r="M383" s="2" t="s">
        <v>20</v>
      </c>
      <c r="N383" s="2">
        <f t="shared" ref="N383:N391" si="12">K383-I383+1</f>
        <v>2</v>
      </c>
      <c r="O383" s="1" t="s">
        <v>1378</v>
      </c>
    </row>
    <row r="384" spans="1:15">
      <c r="A384" s="2">
        <v>372</v>
      </c>
      <c r="B384" s="2" t="s">
        <v>1374</v>
      </c>
      <c r="C384" s="2" t="s">
        <v>1233</v>
      </c>
      <c r="D384" s="2" t="s">
        <v>13</v>
      </c>
      <c r="E384" s="2" t="s">
        <v>1348</v>
      </c>
      <c r="F384" s="2" t="s">
        <v>1346</v>
      </c>
      <c r="G384" s="76">
        <v>23254000</v>
      </c>
      <c r="H384" s="2" t="s">
        <v>1349</v>
      </c>
      <c r="I384" s="3">
        <v>45483</v>
      </c>
      <c r="J384" s="2" t="s">
        <v>1323</v>
      </c>
      <c r="K384" s="3">
        <v>45488</v>
      </c>
      <c r="L384" s="2" t="s">
        <v>1516</v>
      </c>
      <c r="M384" s="2" t="s">
        <v>20</v>
      </c>
      <c r="N384" s="2">
        <f t="shared" si="12"/>
        <v>6</v>
      </c>
      <c r="O384" s="1" t="s">
        <v>1379</v>
      </c>
    </row>
    <row r="385" spans="1:16">
      <c r="A385" s="2">
        <v>373</v>
      </c>
      <c r="B385" s="2" t="s">
        <v>1375</v>
      </c>
      <c r="C385" s="2" t="s">
        <v>1233</v>
      </c>
      <c r="D385" s="2" t="s">
        <v>13</v>
      </c>
      <c r="E385" s="2" t="s">
        <v>1350</v>
      </c>
      <c r="F385" s="2" t="s">
        <v>1346</v>
      </c>
      <c r="G385" s="76">
        <v>19457000</v>
      </c>
      <c r="H385" s="2" t="s">
        <v>1351</v>
      </c>
      <c r="I385" s="3">
        <v>45483</v>
      </c>
      <c r="J385" s="2" t="s">
        <v>1342</v>
      </c>
      <c r="K385" s="3">
        <v>45484</v>
      </c>
      <c r="L385" s="2" t="s">
        <v>1445</v>
      </c>
      <c r="M385" s="2" t="s">
        <v>20</v>
      </c>
      <c r="N385" s="2">
        <f t="shared" si="12"/>
        <v>2</v>
      </c>
      <c r="O385" s="1" t="s">
        <v>1378</v>
      </c>
    </row>
    <row r="386" spans="1:16">
      <c r="A386" s="2">
        <v>374</v>
      </c>
      <c r="B386" s="2" t="s">
        <v>1374</v>
      </c>
      <c r="C386" s="2" t="s">
        <v>1233</v>
      </c>
      <c r="D386" s="2" t="s">
        <v>14</v>
      </c>
      <c r="E386" s="2" t="s">
        <v>1352</v>
      </c>
      <c r="F386" s="2" t="s">
        <v>1346</v>
      </c>
      <c r="G386" s="76">
        <v>17072000</v>
      </c>
      <c r="H386" s="2" t="s">
        <v>1353</v>
      </c>
      <c r="I386" s="3">
        <v>45483</v>
      </c>
      <c r="J386" s="2" t="s">
        <v>1342</v>
      </c>
      <c r="K386" s="3">
        <v>45488</v>
      </c>
      <c r="L386" s="2" t="s">
        <v>1516</v>
      </c>
      <c r="M386" s="2" t="s">
        <v>1515</v>
      </c>
      <c r="N386" s="2">
        <f t="shared" si="12"/>
        <v>6</v>
      </c>
      <c r="O386" s="1" t="s">
        <v>1379</v>
      </c>
    </row>
    <row r="387" spans="1:16">
      <c r="A387" s="2">
        <v>375</v>
      </c>
      <c r="B387" s="2" t="s">
        <v>1374</v>
      </c>
      <c r="C387" s="2" t="s">
        <v>1233</v>
      </c>
      <c r="D387" s="2" t="s">
        <v>14</v>
      </c>
      <c r="E387" s="2" t="s">
        <v>1354</v>
      </c>
      <c r="F387" s="2" t="s">
        <v>1346</v>
      </c>
      <c r="G387" s="76">
        <v>79204000</v>
      </c>
      <c r="H387" s="2" t="s">
        <v>1355</v>
      </c>
      <c r="I387" s="3">
        <v>45483</v>
      </c>
      <c r="J387" s="2" t="s">
        <v>1342</v>
      </c>
      <c r="K387" s="3">
        <v>45488</v>
      </c>
      <c r="L387" s="2" t="s">
        <v>1516</v>
      </c>
      <c r="M387" s="2" t="s">
        <v>20</v>
      </c>
      <c r="N387" s="2">
        <f t="shared" si="12"/>
        <v>6</v>
      </c>
      <c r="O387" s="1" t="s">
        <v>598</v>
      </c>
    </row>
    <row r="388" spans="1:16">
      <c r="A388" s="2">
        <v>376</v>
      </c>
      <c r="B388" s="2" t="s">
        <v>1376</v>
      </c>
      <c r="C388" s="2" t="s">
        <v>1233</v>
      </c>
      <c r="D388" s="2" t="s">
        <v>13</v>
      </c>
      <c r="E388" s="2" t="s">
        <v>1356</v>
      </c>
      <c r="F388" s="2" t="s">
        <v>1346</v>
      </c>
      <c r="G388" s="76">
        <v>21645000</v>
      </c>
      <c r="H388" s="2" t="s">
        <v>1357</v>
      </c>
      <c r="I388" s="3">
        <v>45483</v>
      </c>
      <c r="J388" s="2" t="s">
        <v>1342</v>
      </c>
      <c r="K388" s="3">
        <v>45484</v>
      </c>
      <c r="L388" s="2" t="s">
        <v>1445</v>
      </c>
      <c r="M388" s="2" t="s">
        <v>1446</v>
      </c>
      <c r="N388" s="2">
        <f t="shared" si="12"/>
        <v>2</v>
      </c>
      <c r="O388" s="1" t="s">
        <v>47</v>
      </c>
    </row>
    <row r="389" spans="1:16">
      <c r="A389" s="2">
        <v>377</v>
      </c>
      <c r="B389" s="2" t="s">
        <v>1376</v>
      </c>
      <c r="C389" s="2" t="s">
        <v>1233</v>
      </c>
      <c r="D389" s="2" t="s">
        <v>13</v>
      </c>
      <c r="E389" s="2" t="s">
        <v>1358</v>
      </c>
      <c r="F389" s="2" t="s">
        <v>1359</v>
      </c>
      <c r="G389" s="76">
        <v>22284900</v>
      </c>
      <c r="H389" s="2" t="s">
        <v>1060</v>
      </c>
      <c r="I389" s="3">
        <v>45483</v>
      </c>
      <c r="J389" s="2" t="s">
        <v>1342</v>
      </c>
      <c r="K389" s="3">
        <v>45488</v>
      </c>
      <c r="L389" s="2" t="s">
        <v>434</v>
      </c>
      <c r="M389" s="2" t="s">
        <v>101</v>
      </c>
      <c r="N389" s="2">
        <f t="shared" si="12"/>
        <v>6</v>
      </c>
      <c r="O389" s="1" t="s">
        <v>47</v>
      </c>
    </row>
    <row r="390" spans="1:16">
      <c r="A390" s="2">
        <v>378</v>
      </c>
      <c r="B390" s="2" t="s">
        <v>1374</v>
      </c>
      <c r="C390" s="2" t="s">
        <v>1233</v>
      </c>
      <c r="D390" s="2" t="s">
        <v>15</v>
      </c>
      <c r="E390" s="2" t="s">
        <v>1360</v>
      </c>
      <c r="F390" s="2" t="s">
        <v>1361</v>
      </c>
      <c r="G390" s="76">
        <v>51480000</v>
      </c>
      <c r="H390" s="2" t="s">
        <v>1362</v>
      </c>
      <c r="I390" s="3">
        <v>45483</v>
      </c>
      <c r="J390" s="2" t="s">
        <v>1342</v>
      </c>
      <c r="K390" s="3">
        <v>45490</v>
      </c>
      <c r="L390" s="2" t="s">
        <v>1581</v>
      </c>
      <c r="M390" s="2" t="s">
        <v>1576</v>
      </c>
      <c r="N390" s="2">
        <f t="shared" si="12"/>
        <v>8</v>
      </c>
      <c r="O390" s="1" t="s">
        <v>1381</v>
      </c>
    </row>
    <row r="391" spans="1:16">
      <c r="A391" s="2">
        <v>379</v>
      </c>
      <c r="B391" s="2" t="s">
        <v>1377</v>
      </c>
      <c r="C391" s="2" t="s">
        <v>1233</v>
      </c>
      <c r="D391" s="2" t="s">
        <v>14</v>
      </c>
      <c r="E391" s="2" t="s">
        <v>1363</v>
      </c>
      <c r="F391" s="2" t="s">
        <v>1364</v>
      </c>
      <c r="G391" s="76">
        <v>16346000</v>
      </c>
      <c r="H391" s="2" t="s">
        <v>1365</v>
      </c>
      <c r="I391" s="3">
        <v>45483</v>
      </c>
      <c r="J391" s="2" t="s">
        <v>1342</v>
      </c>
      <c r="K391" s="3">
        <v>45488</v>
      </c>
      <c r="L391" s="2" t="s">
        <v>1620</v>
      </c>
      <c r="M391" s="2" t="s">
        <v>101</v>
      </c>
      <c r="N391" s="2">
        <f t="shared" si="12"/>
        <v>6</v>
      </c>
      <c r="O391" s="1" t="s">
        <v>1382</v>
      </c>
    </row>
    <row r="392" spans="1:16">
      <c r="A392" s="2">
        <v>380</v>
      </c>
      <c r="B392" s="2" t="s">
        <v>1374</v>
      </c>
      <c r="C392" s="2" t="s">
        <v>1233</v>
      </c>
      <c r="D392" s="2" t="s">
        <v>14</v>
      </c>
      <c r="E392" s="2" t="s">
        <v>1366</v>
      </c>
      <c r="F392" s="2" t="s">
        <v>1367</v>
      </c>
      <c r="G392" s="76">
        <v>23433000</v>
      </c>
      <c r="H392" s="2" t="s">
        <v>1368</v>
      </c>
      <c r="I392" s="3">
        <v>45483</v>
      </c>
      <c r="J392" s="2" t="s">
        <v>1342</v>
      </c>
      <c r="K392" s="3">
        <v>45485</v>
      </c>
      <c r="L392" s="2" t="s">
        <v>1432</v>
      </c>
      <c r="M392" s="2" t="s">
        <v>20</v>
      </c>
      <c r="N392" s="2">
        <f t="shared" ref="N392:N400" si="13">K392-I392+1</f>
        <v>3</v>
      </c>
      <c r="O392" s="1" t="s">
        <v>1380</v>
      </c>
    </row>
    <row r="393" spans="1:16">
      <c r="A393" s="2">
        <v>381</v>
      </c>
      <c r="B393" s="2" t="s">
        <v>1373</v>
      </c>
      <c r="C393" s="2" t="s">
        <v>1233</v>
      </c>
      <c r="D393" s="2" t="s">
        <v>13</v>
      </c>
      <c r="E393" s="2" t="s">
        <v>1369</v>
      </c>
      <c r="F393" s="2" t="s">
        <v>1370</v>
      </c>
      <c r="G393" s="76">
        <v>17130000</v>
      </c>
      <c r="H393" s="2" t="s">
        <v>1371</v>
      </c>
      <c r="I393" s="3">
        <v>45483</v>
      </c>
      <c r="J393" s="2" t="s">
        <v>1342</v>
      </c>
      <c r="K393" s="3">
        <v>45488</v>
      </c>
      <c r="L393" s="2" t="s">
        <v>1616</v>
      </c>
      <c r="M393" s="2" t="s">
        <v>101</v>
      </c>
      <c r="N393" s="2">
        <f t="shared" si="13"/>
        <v>6</v>
      </c>
      <c r="O393" s="1" t="s">
        <v>1383</v>
      </c>
      <c r="P393" s="8" t="s">
        <v>1384</v>
      </c>
    </row>
    <row r="394" spans="1:16">
      <c r="A394" s="2">
        <v>382</v>
      </c>
      <c r="B394" s="2" t="s">
        <v>1415</v>
      </c>
      <c r="C394" s="2" t="s">
        <v>12</v>
      </c>
      <c r="D394" s="2" t="s">
        <v>15</v>
      </c>
      <c r="E394" s="2" t="s">
        <v>1388</v>
      </c>
      <c r="F394" s="2" t="s">
        <v>1389</v>
      </c>
      <c r="G394" s="76">
        <v>23729000</v>
      </c>
      <c r="H394" s="2" t="s">
        <v>1390</v>
      </c>
      <c r="I394" s="3">
        <v>45484</v>
      </c>
      <c r="J394" s="2" t="s">
        <v>905</v>
      </c>
      <c r="K394" s="3">
        <v>45488</v>
      </c>
      <c r="L394" s="2" t="s">
        <v>434</v>
      </c>
      <c r="M394" s="2" t="s">
        <v>101</v>
      </c>
      <c r="N394" s="2">
        <f t="shared" si="13"/>
        <v>5</v>
      </c>
      <c r="O394" s="1" t="s">
        <v>1421</v>
      </c>
    </row>
    <row r="395" spans="1:16">
      <c r="A395" s="2">
        <v>383</v>
      </c>
      <c r="B395" s="2" t="s">
        <v>1415</v>
      </c>
      <c r="C395" s="2" t="s">
        <v>12</v>
      </c>
      <c r="D395" s="2" t="s">
        <v>15</v>
      </c>
      <c r="E395" s="2" t="s">
        <v>1391</v>
      </c>
      <c r="F395" s="2" t="s">
        <v>1389</v>
      </c>
      <c r="G395" s="76">
        <v>289615920</v>
      </c>
      <c r="H395" s="2" t="s">
        <v>1392</v>
      </c>
      <c r="I395" s="3">
        <v>45484</v>
      </c>
      <c r="J395" s="2" t="s">
        <v>905</v>
      </c>
      <c r="K395" s="3">
        <v>45488</v>
      </c>
      <c r="L395" s="2" t="s">
        <v>434</v>
      </c>
      <c r="M395" s="2" t="s">
        <v>101</v>
      </c>
      <c r="N395" s="2">
        <f t="shared" si="13"/>
        <v>5</v>
      </c>
      <c r="O395" s="1" t="s">
        <v>1423</v>
      </c>
    </row>
    <row r="396" spans="1:16">
      <c r="A396" s="2">
        <v>384</v>
      </c>
      <c r="B396" s="2" t="s">
        <v>1417</v>
      </c>
      <c r="C396" s="2" t="s">
        <v>12</v>
      </c>
      <c r="D396" s="2" t="s">
        <v>13</v>
      </c>
      <c r="E396" s="2" t="s">
        <v>1393</v>
      </c>
      <c r="F396" s="2" t="s">
        <v>1389</v>
      </c>
      <c r="G396" s="76">
        <v>25460000</v>
      </c>
      <c r="H396" s="2" t="s">
        <v>1397</v>
      </c>
      <c r="I396" s="3">
        <v>45484</v>
      </c>
      <c r="J396" s="2" t="s">
        <v>905</v>
      </c>
      <c r="K396" s="3">
        <v>45489</v>
      </c>
      <c r="L396" s="2" t="s">
        <v>1579</v>
      </c>
      <c r="M396" s="2" t="s">
        <v>479</v>
      </c>
      <c r="N396" s="2">
        <f t="shared" si="13"/>
        <v>6</v>
      </c>
      <c r="O396" s="1" t="s">
        <v>1422</v>
      </c>
    </row>
    <row r="397" spans="1:16">
      <c r="A397" s="2">
        <v>385</v>
      </c>
      <c r="B397" s="2" t="s">
        <v>1416</v>
      </c>
      <c r="C397" s="2" t="s">
        <v>12</v>
      </c>
      <c r="D397" s="2" t="s">
        <v>13</v>
      </c>
      <c r="E397" s="2" t="s">
        <v>1394</v>
      </c>
      <c r="F397" s="2" t="s">
        <v>1389</v>
      </c>
      <c r="G397" s="76">
        <v>32597000</v>
      </c>
      <c r="H397" s="2" t="s">
        <v>1395</v>
      </c>
      <c r="I397" s="3">
        <v>45484</v>
      </c>
      <c r="J397" s="2" t="s">
        <v>905</v>
      </c>
      <c r="K397" s="3">
        <v>45488</v>
      </c>
      <c r="L397" s="2" t="s">
        <v>1516</v>
      </c>
      <c r="M397" s="2" t="s">
        <v>20</v>
      </c>
      <c r="N397" s="2">
        <f t="shared" si="13"/>
        <v>5</v>
      </c>
      <c r="O397" s="1" t="s">
        <v>598</v>
      </c>
    </row>
    <row r="398" spans="1:16">
      <c r="A398" s="2">
        <v>386</v>
      </c>
      <c r="B398" s="2" t="s">
        <v>1419</v>
      </c>
      <c r="C398" s="2" t="s">
        <v>12</v>
      </c>
      <c r="D398" s="2" t="s">
        <v>13</v>
      </c>
      <c r="E398" s="2" t="s">
        <v>1399</v>
      </c>
      <c r="F398" s="2" t="s">
        <v>1400</v>
      </c>
      <c r="G398" s="76">
        <v>38160000</v>
      </c>
      <c r="H398" s="2" t="s">
        <v>1401</v>
      </c>
      <c r="I398" s="3">
        <v>45484</v>
      </c>
      <c r="J398" s="2" t="s">
        <v>905</v>
      </c>
      <c r="K398" s="3">
        <v>45490</v>
      </c>
      <c r="L398" s="2" t="s">
        <v>1621</v>
      </c>
      <c r="M398" s="2" t="s">
        <v>101</v>
      </c>
      <c r="N398" s="2">
        <f t="shared" si="13"/>
        <v>7</v>
      </c>
      <c r="O398" s="1" t="s">
        <v>1427</v>
      </c>
    </row>
    <row r="399" spans="1:16">
      <c r="A399" s="2">
        <v>387</v>
      </c>
      <c r="B399" s="2" t="s">
        <v>1416</v>
      </c>
      <c r="C399" s="2" t="s">
        <v>12</v>
      </c>
      <c r="D399" s="2" t="s">
        <v>14</v>
      </c>
      <c r="E399" s="2" t="s">
        <v>1402</v>
      </c>
      <c r="F399" s="2" t="s">
        <v>1400</v>
      </c>
      <c r="G399" s="76">
        <v>49137000</v>
      </c>
      <c r="H399" s="2" t="s">
        <v>1403</v>
      </c>
      <c r="I399" s="3">
        <v>45484</v>
      </c>
      <c r="J399" s="2" t="s">
        <v>905</v>
      </c>
      <c r="K399" s="3">
        <v>45492</v>
      </c>
      <c r="L399" s="2" t="s">
        <v>1817</v>
      </c>
      <c r="M399" s="2" t="s">
        <v>1681</v>
      </c>
      <c r="N399" s="2">
        <f t="shared" si="13"/>
        <v>9</v>
      </c>
      <c r="O399" s="1" t="s">
        <v>1428</v>
      </c>
    </row>
    <row r="400" spans="1:16">
      <c r="A400" s="2">
        <v>388</v>
      </c>
      <c r="B400" s="2" t="s">
        <v>1416</v>
      </c>
      <c r="C400" s="2" t="s">
        <v>12</v>
      </c>
      <c r="D400" s="2" t="s">
        <v>1414</v>
      </c>
      <c r="E400" s="2" t="s">
        <v>1404</v>
      </c>
      <c r="F400" s="2" t="s">
        <v>1400</v>
      </c>
      <c r="G400" s="76">
        <v>7344000</v>
      </c>
      <c r="H400" s="2" t="s">
        <v>1405</v>
      </c>
      <c r="I400" s="3">
        <v>45484</v>
      </c>
      <c r="J400" s="2" t="s">
        <v>905</v>
      </c>
      <c r="K400" s="3">
        <v>45490</v>
      </c>
      <c r="L400" s="2" t="s">
        <v>1582</v>
      </c>
      <c r="M400" s="2" t="s">
        <v>101</v>
      </c>
      <c r="N400" s="2">
        <f t="shared" si="13"/>
        <v>7</v>
      </c>
      <c r="O400" s="1" t="s">
        <v>1428</v>
      </c>
    </row>
    <row r="401" spans="1:15">
      <c r="A401" s="2">
        <v>389</v>
      </c>
      <c r="B401" s="2" t="s">
        <v>1420</v>
      </c>
      <c r="C401" s="2" t="s">
        <v>12</v>
      </c>
      <c r="D401" s="2" t="s">
        <v>261</v>
      </c>
      <c r="E401" s="2" t="s">
        <v>1407</v>
      </c>
      <c r="F401" s="2" t="s">
        <v>1406</v>
      </c>
      <c r="G401" s="76">
        <v>34706000</v>
      </c>
      <c r="H401" s="2" t="s">
        <v>1408</v>
      </c>
      <c r="I401" s="3">
        <v>45484</v>
      </c>
      <c r="J401" s="2" t="s">
        <v>905</v>
      </c>
      <c r="K401" s="3">
        <v>45485</v>
      </c>
      <c r="L401" s="2" t="s">
        <v>111</v>
      </c>
      <c r="M401" s="2" t="s">
        <v>101</v>
      </c>
      <c r="N401" s="2">
        <f t="shared" ref="N401:N420" si="14">K401-I401+1</f>
        <v>2</v>
      </c>
      <c r="O401" s="1" t="s">
        <v>1424</v>
      </c>
    </row>
    <row r="402" spans="1:15">
      <c r="A402" s="2">
        <v>390</v>
      </c>
      <c r="B402" s="2" t="s">
        <v>1415</v>
      </c>
      <c r="C402" s="2" t="s">
        <v>12</v>
      </c>
      <c r="D402" s="2" t="s">
        <v>15</v>
      </c>
      <c r="E402" s="2" t="s">
        <v>1391</v>
      </c>
      <c r="F402" s="2" t="s">
        <v>1409</v>
      </c>
      <c r="G402" s="76">
        <v>135718000</v>
      </c>
      <c r="H402" s="2" t="s">
        <v>1615</v>
      </c>
      <c r="I402" s="3">
        <v>45484</v>
      </c>
      <c r="J402" s="2" t="s">
        <v>905</v>
      </c>
      <c r="K402" s="3">
        <v>45488</v>
      </c>
      <c r="L402" s="2" t="s">
        <v>1616</v>
      </c>
      <c r="M402" s="2" t="s">
        <v>1606</v>
      </c>
      <c r="N402" s="2">
        <f t="shared" si="14"/>
        <v>5</v>
      </c>
      <c r="O402" s="1" t="s">
        <v>1425</v>
      </c>
    </row>
    <row r="403" spans="1:15">
      <c r="A403" s="2">
        <v>391</v>
      </c>
      <c r="B403" s="2" t="s">
        <v>1419</v>
      </c>
      <c r="C403" s="2" t="s">
        <v>12</v>
      </c>
      <c r="D403" s="2" t="s">
        <v>14</v>
      </c>
      <c r="E403" s="2" t="s">
        <v>1410</v>
      </c>
      <c r="F403" s="2" t="s">
        <v>1409</v>
      </c>
      <c r="G403" s="76">
        <v>32120000</v>
      </c>
      <c r="H403" s="2" t="s">
        <v>1411</v>
      </c>
      <c r="I403" s="3">
        <v>45484</v>
      </c>
      <c r="J403" s="2" t="s">
        <v>905</v>
      </c>
      <c r="K403" s="3">
        <v>45485</v>
      </c>
      <c r="L403" s="2" t="s">
        <v>1447</v>
      </c>
      <c r="M403" s="2" t="s">
        <v>20</v>
      </c>
      <c r="N403" s="2">
        <f t="shared" si="14"/>
        <v>2</v>
      </c>
      <c r="O403" s="1" t="s">
        <v>1426</v>
      </c>
    </row>
    <row r="404" spans="1:15">
      <c r="A404" s="2">
        <v>392</v>
      </c>
      <c r="B404" s="2" t="s">
        <v>1417</v>
      </c>
      <c r="C404" s="2" t="s">
        <v>12</v>
      </c>
      <c r="D404" s="2" t="s">
        <v>13</v>
      </c>
      <c r="E404" s="2" t="s">
        <v>1404</v>
      </c>
      <c r="F404" s="2" t="s">
        <v>1413</v>
      </c>
      <c r="G404" s="76">
        <v>9680000</v>
      </c>
      <c r="H404" s="2" t="s">
        <v>1412</v>
      </c>
      <c r="I404" s="3">
        <v>45484</v>
      </c>
      <c r="J404" s="2" t="s">
        <v>905</v>
      </c>
      <c r="K404" s="3">
        <v>45489</v>
      </c>
      <c r="L404" s="2" t="s">
        <v>1579</v>
      </c>
      <c r="M404" s="2" t="s">
        <v>101</v>
      </c>
      <c r="N404" s="2">
        <f t="shared" si="14"/>
        <v>6</v>
      </c>
      <c r="O404" s="1" t="s">
        <v>1426</v>
      </c>
    </row>
    <row r="405" spans="1:15">
      <c r="A405" s="2">
        <v>393</v>
      </c>
      <c r="B405" s="2" t="s">
        <v>1438</v>
      </c>
      <c r="C405" s="2" t="s">
        <v>12</v>
      </c>
      <c r="D405" s="2" t="s">
        <v>13</v>
      </c>
      <c r="E405" s="2" t="s">
        <v>1433</v>
      </c>
      <c r="F405" s="2" t="s">
        <v>1434</v>
      </c>
      <c r="G405" s="76">
        <v>55000000</v>
      </c>
      <c r="H405" s="2" t="s">
        <v>1435</v>
      </c>
      <c r="I405" s="3">
        <v>45484</v>
      </c>
      <c r="J405" s="2" t="s">
        <v>905</v>
      </c>
      <c r="K405" s="3">
        <v>45490</v>
      </c>
      <c r="L405" s="2" t="s">
        <v>1582</v>
      </c>
      <c r="M405" s="2" t="s">
        <v>101</v>
      </c>
      <c r="N405" s="2">
        <f t="shared" si="14"/>
        <v>7</v>
      </c>
      <c r="O405" s="1" t="s">
        <v>1442</v>
      </c>
    </row>
    <row r="406" spans="1:15">
      <c r="A406" s="2">
        <v>394</v>
      </c>
      <c r="B406" s="2" t="s">
        <v>1440</v>
      </c>
      <c r="C406" s="2" t="s">
        <v>12</v>
      </c>
      <c r="D406" s="2" t="s">
        <v>13</v>
      </c>
      <c r="E406" s="2" t="s">
        <v>1436</v>
      </c>
      <c r="F406" s="2" t="s">
        <v>1434</v>
      </c>
      <c r="G406" s="76">
        <v>32131000</v>
      </c>
      <c r="H406" s="2" t="s">
        <v>1437</v>
      </c>
      <c r="I406" s="3">
        <v>45484</v>
      </c>
      <c r="J406" s="2" t="s">
        <v>905</v>
      </c>
      <c r="K406" s="3">
        <v>45492</v>
      </c>
      <c r="L406" s="2" t="s">
        <v>1818</v>
      </c>
      <c r="M406" s="2" t="s">
        <v>20</v>
      </c>
      <c r="N406" s="2">
        <f t="shared" si="14"/>
        <v>9</v>
      </c>
      <c r="O406" s="1" t="s">
        <v>1443</v>
      </c>
    </row>
    <row r="407" spans="1:15">
      <c r="A407" s="2">
        <v>395</v>
      </c>
      <c r="B407" s="2" t="s">
        <v>1441</v>
      </c>
      <c r="C407" s="2" t="s">
        <v>12</v>
      </c>
      <c r="D407" s="2" t="s">
        <v>1439</v>
      </c>
      <c r="E407" s="2" t="s">
        <v>1429</v>
      </c>
      <c r="F407" s="2" t="s">
        <v>1430</v>
      </c>
      <c r="G407" s="76">
        <v>55000000</v>
      </c>
      <c r="H407" s="2" t="s">
        <v>1431</v>
      </c>
      <c r="I407" s="3">
        <v>45485</v>
      </c>
      <c r="J407" s="2" t="s">
        <v>1432</v>
      </c>
      <c r="K407" s="3">
        <v>45488</v>
      </c>
      <c r="L407" s="2" t="s">
        <v>1516</v>
      </c>
      <c r="M407" s="2" t="s">
        <v>20</v>
      </c>
      <c r="N407" s="2">
        <f t="shared" si="14"/>
        <v>4</v>
      </c>
      <c r="O407" s="1" t="s">
        <v>1444</v>
      </c>
    </row>
    <row r="408" spans="1:15">
      <c r="A408" s="2">
        <v>396</v>
      </c>
      <c r="B408" s="2" t="s">
        <v>1463</v>
      </c>
      <c r="C408" s="2" t="s">
        <v>12</v>
      </c>
      <c r="D408" s="2" t="s">
        <v>1451</v>
      </c>
      <c r="E408" s="2" t="s">
        <v>1448</v>
      </c>
      <c r="F408" s="2" t="s">
        <v>1449</v>
      </c>
      <c r="G408" s="76">
        <v>17270000</v>
      </c>
      <c r="H408" s="2" t="s">
        <v>1450</v>
      </c>
      <c r="I408" s="3">
        <v>45485</v>
      </c>
      <c r="J408" s="2" t="s">
        <v>111</v>
      </c>
      <c r="K408" s="3">
        <v>45489</v>
      </c>
      <c r="L408" s="2" t="s">
        <v>1580</v>
      </c>
      <c r="M408" s="2" t="s">
        <v>479</v>
      </c>
      <c r="N408" s="2">
        <f t="shared" si="14"/>
        <v>5</v>
      </c>
      <c r="O408" s="1" t="s">
        <v>1465</v>
      </c>
    </row>
    <row r="409" spans="1:15">
      <c r="A409" s="2">
        <v>397</v>
      </c>
      <c r="B409" s="2" t="s">
        <v>1464</v>
      </c>
      <c r="C409" s="2" t="s">
        <v>12</v>
      </c>
      <c r="D409" s="2" t="s">
        <v>1454</v>
      </c>
      <c r="E409" s="2" t="s">
        <v>1452</v>
      </c>
      <c r="F409" s="2" t="s">
        <v>1453</v>
      </c>
      <c r="G409" s="76">
        <v>6885000</v>
      </c>
      <c r="H409" s="2" t="s">
        <v>1455</v>
      </c>
      <c r="I409" s="3">
        <v>45485</v>
      </c>
      <c r="J409" s="2" t="s">
        <v>111</v>
      </c>
      <c r="K409" s="3">
        <v>45488</v>
      </c>
      <c r="L409" s="2" t="s">
        <v>1517</v>
      </c>
      <c r="M409" s="2" t="s">
        <v>20</v>
      </c>
      <c r="N409" s="2">
        <f t="shared" si="14"/>
        <v>4</v>
      </c>
      <c r="O409" s="1" t="s">
        <v>1465</v>
      </c>
    </row>
    <row r="410" spans="1:15">
      <c r="A410" s="2">
        <v>398</v>
      </c>
      <c r="B410" s="2" t="s">
        <v>116</v>
      </c>
      <c r="C410" s="2" t="s">
        <v>12</v>
      </c>
      <c r="D410" s="2" t="s">
        <v>1454</v>
      </c>
      <c r="E410" s="2" t="s">
        <v>1452</v>
      </c>
      <c r="F410" s="2" t="s">
        <v>1453</v>
      </c>
      <c r="G410" s="76">
        <v>46311000</v>
      </c>
      <c r="H410" s="2" t="s">
        <v>1456</v>
      </c>
      <c r="I410" s="3">
        <v>45485</v>
      </c>
      <c r="J410" s="2" t="s">
        <v>111</v>
      </c>
      <c r="K410" s="3">
        <v>45488</v>
      </c>
      <c r="L410" s="2" t="s">
        <v>1516</v>
      </c>
      <c r="M410" s="2" t="s">
        <v>20</v>
      </c>
      <c r="N410" s="2">
        <f t="shared" si="14"/>
        <v>4</v>
      </c>
      <c r="O410" s="1" t="s">
        <v>598</v>
      </c>
    </row>
    <row r="411" spans="1:15">
      <c r="A411" s="2">
        <v>399</v>
      </c>
      <c r="B411" s="2" t="s">
        <v>1463</v>
      </c>
      <c r="C411" s="2" t="s">
        <v>12</v>
      </c>
      <c r="D411" s="2" t="s">
        <v>1459</v>
      </c>
      <c r="E411" s="2" t="s">
        <v>1457</v>
      </c>
      <c r="F411" s="2" t="s">
        <v>1453</v>
      </c>
      <c r="G411" s="76">
        <v>19950700</v>
      </c>
      <c r="H411" s="2" t="s">
        <v>1458</v>
      </c>
      <c r="I411" s="3">
        <v>45485</v>
      </c>
      <c r="J411" s="2" t="s">
        <v>111</v>
      </c>
      <c r="K411" s="3">
        <v>45489</v>
      </c>
      <c r="L411" s="2" t="s">
        <v>1580</v>
      </c>
      <c r="M411" s="2" t="s">
        <v>479</v>
      </c>
      <c r="N411" s="2">
        <f t="shared" si="14"/>
        <v>5</v>
      </c>
      <c r="O411" s="1" t="s">
        <v>598</v>
      </c>
    </row>
    <row r="412" spans="1:15">
      <c r="A412" s="2">
        <v>400</v>
      </c>
      <c r="B412" s="2" t="s">
        <v>1464</v>
      </c>
      <c r="C412" s="2" t="s">
        <v>12</v>
      </c>
      <c r="D412" s="2" t="s">
        <v>1454</v>
      </c>
      <c r="E412" s="2" t="s">
        <v>1460</v>
      </c>
      <c r="F412" s="2" t="s">
        <v>1461</v>
      </c>
      <c r="G412" s="76">
        <v>17000000</v>
      </c>
      <c r="H412" s="2" t="s">
        <v>1462</v>
      </c>
      <c r="I412" s="3">
        <v>45485</v>
      </c>
      <c r="J412" s="2" t="s">
        <v>111</v>
      </c>
      <c r="K412" s="3">
        <v>45489</v>
      </c>
      <c r="L412" s="2" t="s">
        <v>1579</v>
      </c>
      <c r="M412" s="2" t="s">
        <v>101</v>
      </c>
      <c r="N412" s="2">
        <f t="shared" si="14"/>
        <v>5</v>
      </c>
      <c r="O412" s="1" t="s">
        <v>1466</v>
      </c>
    </row>
    <row r="413" spans="1:15">
      <c r="A413" s="2">
        <v>401</v>
      </c>
      <c r="B413" s="2" t="s">
        <v>1484</v>
      </c>
      <c r="C413" s="2" t="s">
        <v>12</v>
      </c>
      <c r="D413" s="2" t="s">
        <v>13</v>
      </c>
      <c r="E413" s="2" t="s">
        <v>1467</v>
      </c>
      <c r="F413" s="2" t="s">
        <v>1468</v>
      </c>
      <c r="G413" s="76">
        <v>17687000</v>
      </c>
      <c r="H413" s="2" t="s">
        <v>1469</v>
      </c>
      <c r="I413" s="3">
        <v>45485</v>
      </c>
      <c r="J413" s="2" t="s">
        <v>111</v>
      </c>
      <c r="K413" s="3">
        <v>45489</v>
      </c>
      <c r="L413" s="2" t="s">
        <v>1580</v>
      </c>
      <c r="M413" s="2" t="s">
        <v>1547</v>
      </c>
      <c r="N413" s="2">
        <f t="shared" si="14"/>
        <v>5</v>
      </c>
      <c r="O413" s="1" t="s">
        <v>1488</v>
      </c>
    </row>
    <row r="414" spans="1:15">
      <c r="A414" s="2">
        <v>402</v>
      </c>
      <c r="B414" s="2" t="s">
        <v>1485</v>
      </c>
      <c r="C414" s="2" t="s">
        <v>12</v>
      </c>
      <c r="D414" s="2" t="s">
        <v>133</v>
      </c>
      <c r="E414" s="2" t="s">
        <v>1470</v>
      </c>
      <c r="F414" s="2" t="s">
        <v>1468</v>
      </c>
      <c r="G414" s="76">
        <v>46414000</v>
      </c>
      <c r="H414" s="2" t="s">
        <v>1471</v>
      </c>
      <c r="I414" s="3">
        <v>45485</v>
      </c>
      <c r="J414" s="2" t="s">
        <v>111</v>
      </c>
      <c r="K414" s="3">
        <v>45489</v>
      </c>
      <c r="L414" s="2" t="s">
        <v>1580</v>
      </c>
      <c r="M414" s="2" t="s">
        <v>479</v>
      </c>
      <c r="N414" s="2">
        <f t="shared" si="14"/>
        <v>5</v>
      </c>
      <c r="O414" s="1" t="s">
        <v>1489</v>
      </c>
    </row>
    <row r="415" spans="1:15">
      <c r="A415" s="2">
        <v>403</v>
      </c>
      <c r="B415" s="2" t="s">
        <v>1486</v>
      </c>
      <c r="C415" s="2" t="s">
        <v>12</v>
      </c>
      <c r="D415" s="2" t="s">
        <v>1478</v>
      </c>
      <c r="E415" s="2" t="s">
        <v>1472</v>
      </c>
      <c r="F415" s="2" t="s">
        <v>1468</v>
      </c>
      <c r="G415" s="76">
        <v>21000000</v>
      </c>
      <c r="H415" s="2" t="s">
        <v>1473</v>
      </c>
      <c r="I415" s="3">
        <v>45485</v>
      </c>
      <c r="J415" s="2" t="s">
        <v>111</v>
      </c>
      <c r="K415" s="3">
        <v>45489</v>
      </c>
      <c r="L415" s="2" t="s">
        <v>1580</v>
      </c>
      <c r="M415" s="2" t="s">
        <v>479</v>
      </c>
      <c r="N415" s="2">
        <f t="shared" si="14"/>
        <v>5</v>
      </c>
      <c r="O415" s="1" t="s">
        <v>598</v>
      </c>
    </row>
    <row r="416" spans="1:15">
      <c r="A416" s="2">
        <v>404</v>
      </c>
      <c r="B416" s="2" t="s">
        <v>1485</v>
      </c>
      <c r="C416" s="2" t="s">
        <v>12</v>
      </c>
      <c r="D416" s="2" t="s">
        <v>593</v>
      </c>
      <c r="E416" s="2" t="s">
        <v>1474</v>
      </c>
      <c r="F416" s="2" t="s">
        <v>1468</v>
      </c>
      <c r="G416" s="76">
        <v>39721000</v>
      </c>
      <c r="H416" s="2" t="s">
        <v>1475</v>
      </c>
      <c r="I416" s="3">
        <v>45485</v>
      </c>
      <c r="J416" s="2" t="s">
        <v>111</v>
      </c>
      <c r="K416" s="3">
        <v>45489</v>
      </c>
      <c r="L416" s="2" t="s">
        <v>1580</v>
      </c>
      <c r="M416" s="2" t="s">
        <v>479</v>
      </c>
      <c r="N416" s="2">
        <f t="shared" si="14"/>
        <v>5</v>
      </c>
      <c r="O416" s="1" t="s">
        <v>598</v>
      </c>
    </row>
    <row r="417" spans="1:15">
      <c r="A417" s="2">
        <v>405</v>
      </c>
      <c r="B417" s="2" t="s">
        <v>1487</v>
      </c>
      <c r="C417" s="2" t="s">
        <v>12</v>
      </c>
      <c r="D417" s="2" t="s">
        <v>13</v>
      </c>
      <c r="E417" s="2" t="s">
        <v>1476</v>
      </c>
      <c r="F417" s="2" t="s">
        <v>1468</v>
      </c>
      <c r="G417" s="76">
        <v>41200000</v>
      </c>
      <c r="H417" s="2" t="s">
        <v>1477</v>
      </c>
      <c r="I417" s="3">
        <v>45485</v>
      </c>
      <c r="J417" s="2" t="s">
        <v>111</v>
      </c>
      <c r="K417" s="3">
        <v>45488</v>
      </c>
      <c r="L417" s="2" t="s">
        <v>434</v>
      </c>
      <c r="M417" s="2" t="s">
        <v>101</v>
      </c>
      <c r="N417" s="2">
        <f t="shared" si="14"/>
        <v>4</v>
      </c>
      <c r="O417" s="1" t="s">
        <v>1490</v>
      </c>
    </row>
    <row r="418" spans="1:15">
      <c r="A418" s="2">
        <v>406</v>
      </c>
      <c r="B418" s="2" t="s">
        <v>1485</v>
      </c>
      <c r="C418" s="2" t="s">
        <v>12</v>
      </c>
      <c r="D418" s="2" t="s">
        <v>14</v>
      </c>
      <c r="E418" s="2" t="s">
        <v>1479</v>
      </c>
      <c r="F418" s="2" t="s">
        <v>1480</v>
      </c>
      <c r="G418" s="76">
        <v>39292000</v>
      </c>
      <c r="H418" s="2" t="s">
        <v>1481</v>
      </c>
      <c r="I418" s="3">
        <v>45485</v>
      </c>
      <c r="J418" s="2" t="s">
        <v>111</v>
      </c>
      <c r="K418" s="3">
        <v>45492</v>
      </c>
      <c r="L418" s="2" t="s">
        <v>1817</v>
      </c>
      <c r="M418" s="2" t="s">
        <v>20</v>
      </c>
      <c r="N418" s="2">
        <f t="shared" si="14"/>
        <v>8</v>
      </c>
      <c r="O418" s="1" t="s">
        <v>1491</v>
      </c>
    </row>
    <row r="419" spans="1:15">
      <c r="A419" s="2">
        <v>407</v>
      </c>
      <c r="B419" s="2" t="s">
        <v>1484</v>
      </c>
      <c r="C419" s="2" t="s">
        <v>12</v>
      </c>
      <c r="D419" s="2" t="s">
        <v>13</v>
      </c>
      <c r="E419" s="2" t="s">
        <v>1467</v>
      </c>
      <c r="F419" s="2" t="s">
        <v>1480</v>
      </c>
      <c r="G419" s="76">
        <v>30000000</v>
      </c>
      <c r="H419" s="2" t="s">
        <v>1482</v>
      </c>
      <c r="I419" s="3">
        <v>45485</v>
      </c>
      <c r="J419" s="2" t="s">
        <v>111</v>
      </c>
      <c r="K419" s="3">
        <v>45492</v>
      </c>
      <c r="L419" s="2" t="s">
        <v>1817</v>
      </c>
      <c r="M419" s="2" t="s">
        <v>20</v>
      </c>
      <c r="N419" s="2">
        <f t="shared" si="14"/>
        <v>8</v>
      </c>
      <c r="O419" s="1" t="s">
        <v>1491</v>
      </c>
    </row>
    <row r="420" spans="1:15">
      <c r="A420" s="2">
        <v>408</v>
      </c>
      <c r="B420" s="2" t="s">
        <v>1484</v>
      </c>
      <c r="C420" s="2" t="s">
        <v>12</v>
      </c>
      <c r="D420" s="2" t="s">
        <v>133</v>
      </c>
      <c r="E420" s="2" t="s">
        <v>1483</v>
      </c>
      <c r="F420" s="2" t="s">
        <v>1480</v>
      </c>
      <c r="G420" s="76">
        <v>13400000</v>
      </c>
      <c r="H420" s="2" t="s">
        <v>574</v>
      </c>
      <c r="I420" s="3">
        <v>45485</v>
      </c>
      <c r="J420" s="2" t="s">
        <v>111</v>
      </c>
      <c r="K420" s="3">
        <v>45492</v>
      </c>
      <c r="L420" s="2" t="s">
        <v>1817</v>
      </c>
      <c r="M420" s="2" t="s">
        <v>20</v>
      </c>
      <c r="N420" s="2">
        <f t="shared" si="14"/>
        <v>8</v>
      </c>
      <c r="O420" s="1" t="s">
        <v>1491</v>
      </c>
    </row>
    <row r="421" spans="1:15">
      <c r="A421" s="2">
        <v>409</v>
      </c>
      <c r="B421" s="2" t="s">
        <v>1502</v>
      </c>
      <c r="C421" s="2" t="s">
        <v>1496</v>
      </c>
      <c r="D421" s="2" t="s">
        <v>1495</v>
      </c>
      <c r="E421" s="2" t="s">
        <v>1492</v>
      </c>
      <c r="F421" s="2" t="s">
        <v>1493</v>
      </c>
      <c r="G421" s="76">
        <v>15809000</v>
      </c>
      <c r="H421" s="2" t="s">
        <v>1494</v>
      </c>
      <c r="I421" s="3">
        <v>45485</v>
      </c>
      <c r="J421" s="2" t="s">
        <v>111</v>
      </c>
      <c r="K421" s="3">
        <v>45488</v>
      </c>
      <c r="L421" s="2" t="s">
        <v>434</v>
      </c>
      <c r="M421" s="2" t="s">
        <v>101</v>
      </c>
      <c r="N421" s="2">
        <f>K421-I421+1</f>
        <v>4</v>
      </c>
      <c r="O421" s="1" t="s">
        <v>1504</v>
      </c>
    </row>
    <row r="422" spans="1:15">
      <c r="A422" s="2">
        <v>410</v>
      </c>
      <c r="B422" s="2" t="s">
        <v>1502</v>
      </c>
      <c r="C422" s="2" t="s">
        <v>1496</v>
      </c>
      <c r="D422" s="2" t="s">
        <v>1495</v>
      </c>
      <c r="E422" s="2" t="s">
        <v>1492</v>
      </c>
      <c r="F422" s="2" t="s">
        <v>1497</v>
      </c>
      <c r="G422" s="76">
        <v>6347000</v>
      </c>
      <c r="H422" s="2" t="s">
        <v>1498</v>
      </c>
      <c r="I422" s="3">
        <v>45485</v>
      </c>
      <c r="J422" s="2" t="s">
        <v>111</v>
      </c>
      <c r="K422" s="3">
        <v>45488</v>
      </c>
      <c r="L422" s="2" t="s">
        <v>1617</v>
      </c>
      <c r="M422" s="2" t="s">
        <v>101</v>
      </c>
      <c r="N422" s="2">
        <f>K422-I422+1</f>
        <v>4</v>
      </c>
      <c r="O422" s="1" t="s">
        <v>1505</v>
      </c>
    </row>
    <row r="423" spans="1:15">
      <c r="A423" s="2">
        <v>411</v>
      </c>
      <c r="B423" s="2" t="s">
        <v>1503</v>
      </c>
      <c r="C423" s="2" t="s">
        <v>1496</v>
      </c>
      <c r="D423" s="2" t="s">
        <v>1495</v>
      </c>
      <c r="E423" s="2" t="s">
        <v>1499</v>
      </c>
      <c r="F423" s="2" t="s">
        <v>1497</v>
      </c>
      <c r="G423" s="76">
        <v>18000000</v>
      </c>
      <c r="H423" s="2" t="s">
        <v>1500</v>
      </c>
      <c r="I423" s="3">
        <v>45488</v>
      </c>
      <c r="J423" s="2" t="s">
        <v>1501</v>
      </c>
      <c r="K423" s="3">
        <v>45490</v>
      </c>
      <c r="L423" s="2" t="s">
        <v>1581</v>
      </c>
      <c r="M423" s="2" t="s">
        <v>101</v>
      </c>
      <c r="N423" s="2">
        <f>K423-I423+1</f>
        <v>3</v>
      </c>
      <c r="O423" s="1" t="s">
        <v>1505</v>
      </c>
    </row>
    <row r="424" spans="1:15">
      <c r="A424" s="2">
        <v>412</v>
      </c>
      <c r="B424" s="2" t="s">
        <v>1418</v>
      </c>
      <c r="C424" s="2" t="s">
        <v>12</v>
      </c>
      <c r="D424" s="2" t="s">
        <v>13</v>
      </c>
      <c r="E424" s="2" t="s">
        <v>1398</v>
      </c>
      <c r="F424" s="2" t="s">
        <v>18</v>
      </c>
      <c r="G424" s="76">
        <v>11220000</v>
      </c>
      <c r="H424" s="2" t="s">
        <v>1396</v>
      </c>
      <c r="I424" s="3">
        <v>45488</v>
      </c>
      <c r="J424" s="2" t="s">
        <v>1501</v>
      </c>
      <c r="K424" s="3">
        <v>45489</v>
      </c>
      <c r="L424" s="2" t="s">
        <v>1580</v>
      </c>
      <c r="M424" s="2" t="s">
        <v>101</v>
      </c>
      <c r="N424" s="2">
        <f>K424-I424+1</f>
        <v>2</v>
      </c>
      <c r="O424" s="1" t="s">
        <v>1507</v>
      </c>
    </row>
    <row r="425" spans="1:15">
      <c r="A425" s="2">
        <v>413</v>
      </c>
      <c r="B425" s="2" t="s">
        <v>1512</v>
      </c>
      <c r="C425" s="2" t="s">
        <v>12</v>
      </c>
      <c r="D425" s="2" t="s">
        <v>1495</v>
      </c>
      <c r="E425" s="2" t="s">
        <v>1508</v>
      </c>
      <c r="F425" s="2" t="s">
        <v>1493</v>
      </c>
      <c r="G425" s="76">
        <v>49983000</v>
      </c>
      <c r="H425" s="2" t="s">
        <v>1510</v>
      </c>
      <c r="I425" s="3">
        <v>45488</v>
      </c>
      <c r="J425" s="2" t="s">
        <v>1501</v>
      </c>
      <c r="K425" s="3">
        <v>45490</v>
      </c>
      <c r="L425" s="2" t="s">
        <v>1581</v>
      </c>
      <c r="M425" s="2" t="s">
        <v>101</v>
      </c>
      <c r="N425" s="2">
        <f t="shared" ref="N425:N431" si="15">K425-I425+1</f>
        <v>3</v>
      </c>
      <c r="O425" s="1" t="s">
        <v>1514</v>
      </c>
    </row>
    <row r="426" spans="1:15">
      <c r="A426" s="2">
        <v>414</v>
      </c>
      <c r="B426" s="2" t="s">
        <v>1513</v>
      </c>
      <c r="C426" s="2" t="s">
        <v>12</v>
      </c>
      <c r="D426" s="2" t="s">
        <v>1511</v>
      </c>
      <c r="E426" s="2" t="s">
        <v>1509</v>
      </c>
      <c r="F426" s="2" t="s">
        <v>1493</v>
      </c>
      <c r="G426" s="76">
        <v>38764000</v>
      </c>
      <c r="H426" s="2" t="s">
        <v>1518</v>
      </c>
      <c r="I426" s="3">
        <v>45488</v>
      </c>
      <c r="J426" s="2" t="s">
        <v>1501</v>
      </c>
      <c r="K426" s="3">
        <v>45490</v>
      </c>
      <c r="L426" s="2" t="s">
        <v>1581</v>
      </c>
      <c r="M426" s="2" t="s">
        <v>1578</v>
      </c>
      <c r="N426" s="2">
        <f t="shared" si="15"/>
        <v>3</v>
      </c>
      <c r="O426" s="1" t="s">
        <v>1514</v>
      </c>
    </row>
    <row r="427" spans="1:15">
      <c r="A427" s="2">
        <v>415</v>
      </c>
      <c r="B427" s="2" t="s">
        <v>1531</v>
      </c>
      <c r="C427" s="2" t="s">
        <v>12</v>
      </c>
      <c r="D427" s="2" t="s">
        <v>13</v>
      </c>
      <c r="E427" s="2" t="s">
        <v>1519</v>
      </c>
      <c r="F427" s="2" t="s">
        <v>1520</v>
      </c>
      <c r="G427" s="76">
        <v>43610000</v>
      </c>
      <c r="H427" s="2" t="s">
        <v>1521</v>
      </c>
      <c r="I427" s="3">
        <v>45488</v>
      </c>
      <c r="J427" s="2" t="s">
        <v>87</v>
      </c>
      <c r="K427" s="3">
        <v>45490</v>
      </c>
      <c r="L427" s="2" t="s">
        <v>1581</v>
      </c>
      <c r="M427" s="2" t="s">
        <v>479</v>
      </c>
      <c r="N427" s="2">
        <f t="shared" si="15"/>
        <v>3</v>
      </c>
      <c r="O427" s="1" t="s">
        <v>1535</v>
      </c>
    </row>
    <row r="428" spans="1:15">
      <c r="A428" s="2">
        <v>416</v>
      </c>
      <c r="B428" s="2" t="s">
        <v>1532</v>
      </c>
      <c r="C428" s="2" t="s">
        <v>12</v>
      </c>
      <c r="D428" s="2" t="s">
        <v>13</v>
      </c>
      <c r="E428" s="2" t="s">
        <v>1522</v>
      </c>
      <c r="F428" s="2" t="s">
        <v>1520</v>
      </c>
      <c r="G428" s="76">
        <v>36840000</v>
      </c>
      <c r="H428" s="2" t="s">
        <v>1523</v>
      </c>
      <c r="I428" s="3">
        <v>45488</v>
      </c>
      <c r="J428" s="2" t="s">
        <v>87</v>
      </c>
      <c r="K428" s="3">
        <v>45490</v>
      </c>
      <c r="L428" s="2" t="s">
        <v>1581</v>
      </c>
      <c r="M428" s="2" t="s">
        <v>479</v>
      </c>
      <c r="N428" s="2">
        <f t="shared" si="15"/>
        <v>3</v>
      </c>
      <c r="O428" s="1" t="s">
        <v>598</v>
      </c>
    </row>
    <row r="429" spans="1:15">
      <c r="A429" s="2">
        <v>417</v>
      </c>
      <c r="B429" s="2" t="s">
        <v>1532</v>
      </c>
      <c r="C429" s="2" t="s">
        <v>12</v>
      </c>
      <c r="D429" s="2" t="s">
        <v>13</v>
      </c>
      <c r="E429" s="2" t="s">
        <v>1524</v>
      </c>
      <c r="F429" s="2" t="s">
        <v>1520</v>
      </c>
      <c r="G429" s="76">
        <v>28133000</v>
      </c>
      <c r="H429" s="2" t="s">
        <v>1525</v>
      </c>
      <c r="I429" s="3">
        <v>45488</v>
      </c>
      <c r="J429" s="2" t="s">
        <v>87</v>
      </c>
      <c r="K429" s="3">
        <v>45490</v>
      </c>
      <c r="L429" s="2" t="s">
        <v>1581</v>
      </c>
      <c r="M429" s="2" t="s">
        <v>1548</v>
      </c>
      <c r="N429" s="2">
        <f t="shared" si="15"/>
        <v>3</v>
      </c>
      <c r="O429" s="1" t="s">
        <v>1535</v>
      </c>
    </row>
    <row r="430" spans="1:15">
      <c r="A430" s="2">
        <v>418</v>
      </c>
      <c r="B430" s="2" t="s">
        <v>1533</v>
      </c>
      <c r="C430" s="2" t="s">
        <v>12</v>
      </c>
      <c r="D430" s="2" t="s">
        <v>13</v>
      </c>
      <c r="E430" s="2" t="s">
        <v>1526</v>
      </c>
      <c r="F430" s="2" t="s">
        <v>1520</v>
      </c>
      <c r="G430" s="76">
        <v>12552000</v>
      </c>
      <c r="H430" s="2" t="s">
        <v>1060</v>
      </c>
      <c r="I430" s="3">
        <v>45488</v>
      </c>
      <c r="J430" s="2" t="s">
        <v>87</v>
      </c>
      <c r="K430" s="3">
        <v>45490</v>
      </c>
      <c r="L430" s="2" t="s">
        <v>1581</v>
      </c>
      <c r="M430" s="2" t="s">
        <v>1576</v>
      </c>
      <c r="N430" s="2">
        <f t="shared" si="15"/>
        <v>3</v>
      </c>
      <c r="O430" s="1" t="s">
        <v>1536</v>
      </c>
    </row>
    <row r="431" spans="1:15">
      <c r="A431" s="2">
        <v>419</v>
      </c>
      <c r="B431" s="2" t="s">
        <v>1534</v>
      </c>
      <c r="C431" s="2" t="s">
        <v>1530</v>
      </c>
      <c r="D431" s="2" t="s">
        <v>15</v>
      </c>
      <c r="E431" s="2" t="s">
        <v>1529</v>
      </c>
      <c r="F431" s="2" t="s">
        <v>1527</v>
      </c>
      <c r="G431" s="76">
        <v>18135000</v>
      </c>
      <c r="H431" s="2" t="s">
        <v>1528</v>
      </c>
      <c r="I431" s="3">
        <v>45488</v>
      </c>
      <c r="J431" s="2" t="s">
        <v>87</v>
      </c>
      <c r="K431" s="3">
        <v>45489</v>
      </c>
      <c r="L431" s="2" t="s">
        <v>1580</v>
      </c>
      <c r="M431" s="2" t="s">
        <v>101</v>
      </c>
      <c r="N431" s="2">
        <f t="shared" si="15"/>
        <v>2</v>
      </c>
      <c r="O431" s="1" t="s">
        <v>1537</v>
      </c>
    </row>
    <row r="432" spans="1:15">
      <c r="A432" s="2">
        <v>420</v>
      </c>
      <c r="B432" s="2" t="s">
        <v>1583</v>
      </c>
      <c r="C432" s="2" t="s">
        <v>1530</v>
      </c>
      <c r="D432" s="2" t="s">
        <v>1541</v>
      </c>
      <c r="E432" s="2" t="s">
        <v>1538</v>
      </c>
      <c r="F432" s="2" t="s">
        <v>1539</v>
      </c>
      <c r="G432" s="76">
        <v>21645000</v>
      </c>
      <c r="H432" s="2" t="s">
        <v>1540</v>
      </c>
      <c r="I432" s="3">
        <v>45488</v>
      </c>
      <c r="J432" s="2" t="s">
        <v>87</v>
      </c>
      <c r="K432" s="3">
        <v>45490</v>
      </c>
      <c r="L432" s="2" t="s">
        <v>1581</v>
      </c>
      <c r="M432" s="2" t="s">
        <v>1576</v>
      </c>
      <c r="N432" s="2">
        <f t="shared" ref="N432:N447" si="16">K432-I432+1</f>
        <v>3</v>
      </c>
      <c r="O432" s="1" t="s">
        <v>1589</v>
      </c>
    </row>
    <row r="433" spans="1:15">
      <c r="A433" s="2">
        <v>421</v>
      </c>
      <c r="B433" s="2" t="s">
        <v>1584</v>
      </c>
      <c r="C433" s="2" t="s">
        <v>1530</v>
      </c>
      <c r="D433" s="2" t="s">
        <v>473</v>
      </c>
      <c r="E433" s="2" t="s">
        <v>1542</v>
      </c>
      <c r="F433" s="2" t="s">
        <v>1539</v>
      </c>
      <c r="G433" s="76">
        <v>28556000</v>
      </c>
      <c r="H433" s="2" t="s">
        <v>1543</v>
      </c>
      <c r="I433" s="3">
        <v>45489</v>
      </c>
      <c r="J433" s="2" t="s">
        <v>1544</v>
      </c>
      <c r="K433" s="3">
        <v>45490</v>
      </c>
      <c r="L433" s="2" t="s">
        <v>1581</v>
      </c>
      <c r="M433" s="2" t="s">
        <v>1549</v>
      </c>
      <c r="N433" s="2">
        <f t="shared" si="16"/>
        <v>2</v>
      </c>
      <c r="O433" s="1" t="s">
        <v>1590</v>
      </c>
    </row>
    <row r="434" spans="1:15">
      <c r="A434" s="2">
        <v>422</v>
      </c>
      <c r="B434" s="2" t="s">
        <v>1585</v>
      </c>
      <c r="C434" s="2" t="s">
        <v>1530</v>
      </c>
      <c r="D434" s="2" t="s">
        <v>455</v>
      </c>
      <c r="E434" s="2" t="s">
        <v>1545</v>
      </c>
      <c r="F434" s="2" t="s">
        <v>1539</v>
      </c>
      <c r="G434" s="76">
        <v>50309000</v>
      </c>
      <c r="H434" s="2" t="s">
        <v>1546</v>
      </c>
      <c r="I434" s="3">
        <v>45489</v>
      </c>
      <c r="J434" s="2" t="s">
        <v>1544</v>
      </c>
      <c r="K434" s="3">
        <v>45490</v>
      </c>
      <c r="L434" s="2" t="s">
        <v>1582</v>
      </c>
      <c r="M434" s="2" t="s">
        <v>1576</v>
      </c>
      <c r="N434" s="2">
        <f t="shared" si="16"/>
        <v>2</v>
      </c>
      <c r="O434" s="1" t="s">
        <v>1591</v>
      </c>
    </row>
    <row r="435" spans="1:15">
      <c r="A435" s="2">
        <v>423</v>
      </c>
      <c r="B435" s="2" t="s">
        <v>1584</v>
      </c>
      <c r="C435" s="2" t="s">
        <v>1530</v>
      </c>
      <c r="D435" s="2" t="s">
        <v>473</v>
      </c>
      <c r="E435" s="2" t="s">
        <v>1550</v>
      </c>
      <c r="F435" s="2" t="s">
        <v>1551</v>
      </c>
      <c r="G435" s="76">
        <v>33160000</v>
      </c>
      <c r="H435" s="2" t="s">
        <v>1552</v>
      </c>
      <c r="I435" s="3">
        <v>45489</v>
      </c>
      <c r="J435" s="2" t="s">
        <v>1001</v>
      </c>
      <c r="K435" s="3">
        <v>45490</v>
      </c>
      <c r="L435" s="2" t="s">
        <v>1582</v>
      </c>
      <c r="M435" s="2" t="s">
        <v>1577</v>
      </c>
      <c r="N435" s="2">
        <f t="shared" si="16"/>
        <v>2</v>
      </c>
      <c r="O435" s="1" t="s">
        <v>598</v>
      </c>
    </row>
    <row r="436" spans="1:15">
      <c r="A436" s="2">
        <v>424</v>
      </c>
      <c r="B436" s="2" t="s">
        <v>1584</v>
      </c>
      <c r="C436" s="2" t="s">
        <v>1530</v>
      </c>
      <c r="D436" s="2" t="s">
        <v>1554</v>
      </c>
      <c r="E436" s="2" t="s">
        <v>1553</v>
      </c>
      <c r="F436" s="2" t="s">
        <v>1539</v>
      </c>
      <c r="G436" s="76">
        <v>19822000</v>
      </c>
      <c r="H436" s="2" t="s">
        <v>1555</v>
      </c>
      <c r="I436" s="3">
        <v>45489</v>
      </c>
      <c r="J436" s="2" t="s">
        <v>1001</v>
      </c>
      <c r="K436" s="3">
        <v>45490</v>
      </c>
      <c r="L436" s="2" t="s">
        <v>1582</v>
      </c>
      <c r="M436" s="2" t="s">
        <v>1577</v>
      </c>
      <c r="N436" s="2">
        <f t="shared" si="16"/>
        <v>2</v>
      </c>
      <c r="O436" s="1" t="s">
        <v>598</v>
      </c>
    </row>
    <row r="437" spans="1:15">
      <c r="A437" s="2">
        <v>425</v>
      </c>
      <c r="B437" s="2" t="s">
        <v>1584</v>
      </c>
      <c r="C437" s="2" t="s">
        <v>1530</v>
      </c>
      <c r="D437" s="2" t="s">
        <v>455</v>
      </c>
      <c r="E437" s="2" t="s">
        <v>1556</v>
      </c>
      <c r="F437" s="2" t="s">
        <v>457</v>
      </c>
      <c r="G437" s="76">
        <v>26400000</v>
      </c>
      <c r="H437" s="2" t="s">
        <v>1557</v>
      </c>
      <c r="I437" s="3">
        <v>45489</v>
      </c>
      <c r="J437" s="2" t="s">
        <v>1001</v>
      </c>
      <c r="K437" s="3">
        <v>45490</v>
      </c>
      <c r="L437" s="2" t="s">
        <v>84</v>
      </c>
      <c r="M437" s="2" t="s">
        <v>20</v>
      </c>
      <c r="N437" s="2">
        <f t="shared" si="16"/>
        <v>2</v>
      </c>
      <c r="O437" s="1" t="s">
        <v>598</v>
      </c>
    </row>
    <row r="438" spans="1:15">
      <c r="A438" s="2">
        <v>426</v>
      </c>
      <c r="B438" s="2" t="s">
        <v>1584</v>
      </c>
      <c r="C438" s="2" t="s">
        <v>1530</v>
      </c>
      <c r="D438" s="2" t="s">
        <v>455</v>
      </c>
      <c r="E438" s="2" t="s">
        <v>1558</v>
      </c>
      <c r="F438" s="2" t="s">
        <v>457</v>
      </c>
      <c r="G438" s="76">
        <v>54967000</v>
      </c>
      <c r="H438" s="2" t="s">
        <v>1559</v>
      </c>
      <c r="I438" s="3">
        <v>45489</v>
      </c>
      <c r="J438" s="2" t="s">
        <v>1575</v>
      </c>
      <c r="K438" s="3">
        <v>45490</v>
      </c>
      <c r="L438" s="2" t="s">
        <v>1581</v>
      </c>
      <c r="M438" s="2" t="s">
        <v>1577</v>
      </c>
      <c r="N438" s="2">
        <f t="shared" si="16"/>
        <v>2</v>
      </c>
      <c r="O438" s="1" t="s">
        <v>1592</v>
      </c>
    </row>
    <row r="439" spans="1:15">
      <c r="A439" s="2">
        <v>427</v>
      </c>
      <c r="B439" s="2" t="s">
        <v>1584</v>
      </c>
      <c r="C439" s="2" t="s">
        <v>1530</v>
      </c>
      <c r="D439" s="2" t="s">
        <v>455</v>
      </c>
      <c r="E439" s="2" t="s">
        <v>1560</v>
      </c>
      <c r="F439" s="2" t="s">
        <v>457</v>
      </c>
      <c r="G439" s="76">
        <v>54426000</v>
      </c>
      <c r="H439" s="2" t="s">
        <v>1561</v>
      </c>
      <c r="I439" s="3">
        <v>45489</v>
      </c>
      <c r="J439" s="2" t="s">
        <v>1575</v>
      </c>
      <c r="K439" s="3">
        <v>45490</v>
      </c>
      <c r="L439" s="2" t="s">
        <v>84</v>
      </c>
      <c r="M439" s="2" t="s">
        <v>20</v>
      </c>
      <c r="N439" s="2">
        <f t="shared" si="16"/>
        <v>2</v>
      </c>
      <c r="O439" s="1" t="s">
        <v>598</v>
      </c>
    </row>
    <row r="440" spans="1:15">
      <c r="A440" s="2">
        <v>428</v>
      </c>
      <c r="B440" s="2" t="s">
        <v>1586</v>
      </c>
      <c r="C440" s="2" t="s">
        <v>1530</v>
      </c>
      <c r="D440" s="2" t="s">
        <v>133</v>
      </c>
      <c r="E440" s="2" t="s">
        <v>1562</v>
      </c>
      <c r="F440" s="2" t="s">
        <v>457</v>
      </c>
      <c r="G440" s="76">
        <v>24545000</v>
      </c>
      <c r="H440" s="2" t="s">
        <v>1559</v>
      </c>
      <c r="I440" s="3">
        <v>45489</v>
      </c>
      <c r="J440" s="2" t="s">
        <v>1575</v>
      </c>
      <c r="K440" s="3">
        <v>45490</v>
      </c>
      <c r="L440" s="2" t="s">
        <v>84</v>
      </c>
      <c r="M440" s="2" t="s">
        <v>20</v>
      </c>
      <c r="N440" s="2">
        <f t="shared" si="16"/>
        <v>2</v>
      </c>
      <c r="O440" s="1" t="s">
        <v>1592</v>
      </c>
    </row>
    <row r="441" spans="1:15">
      <c r="A441" s="2">
        <v>429</v>
      </c>
      <c r="B441" s="2" t="s">
        <v>1587</v>
      </c>
      <c r="C441" s="2" t="s">
        <v>1530</v>
      </c>
      <c r="D441" s="2" t="s">
        <v>133</v>
      </c>
      <c r="E441" s="2" t="s">
        <v>1563</v>
      </c>
      <c r="F441" s="2" t="s">
        <v>457</v>
      </c>
      <c r="G441" s="76">
        <v>5636000</v>
      </c>
      <c r="H441" s="2" t="s">
        <v>1564</v>
      </c>
      <c r="I441" s="3">
        <v>45489</v>
      </c>
      <c r="J441" s="2" t="s">
        <v>1575</v>
      </c>
      <c r="K441" s="3">
        <v>45490</v>
      </c>
      <c r="L441" s="2" t="s">
        <v>1581</v>
      </c>
      <c r="M441" s="2" t="s">
        <v>1577</v>
      </c>
      <c r="N441" s="2">
        <f t="shared" si="16"/>
        <v>2</v>
      </c>
      <c r="O441" s="1" t="s">
        <v>61</v>
      </c>
    </row>
    <row r="442" spans="1:15">
      <c r="A442" s="2">
        <v>430</v>
      </c>
      <c r="B442" s="2" t="s">
        <v>1588</v>
      </c>
      <c r="C442" s="2" t="s">
        <v>1530</v>
      </c>
      <c r="D442" s="2" t="s">
        <v>130</v>
      </c>
      <c r="E442" s="2" t="s">
        <v>1565</v>
      </c>
      <c r="F442" s="2" t="s">
        <v>457</v>
      </c>
      <c r="G442" s="76">
        <v>11051000</v>
      </c>
      <c r="H442" s="2" t="s">
        <v>1566</v>
      </c>
      <c r="I442" s="3">
        <v>45489</v>
      </c>
      <c r="J442" s="2" t="s">
        <v>1575</v>
      </c>
      <c r="K442" s="3">
        <v>45492</v>
      </c>
      <c r="L442" s="2" t="s">
        <v>1819</v>
      </c>
      <c r="M442" s="2" t="s">
        <v>1669</v>
      </c>
      <c r="N442" s="2">
        <f t="shared" si="16"/>
        <v>4</v>
      </c>
      <c r="O442" s="1" t="s">
        <v>1591</v>
      </c>
    </row>
    <row r="443" spans="1:15">
      <c r="A443" s="2">
        <v>431</v>
      </c>
      <c r="B443" s="2" t="s">
        <v>1587</v>
      </c>
      <c r="C443" s="2" t="s">
        <v>1530</v>
      </c>
      <c r="D443" s="2" t="s">
        <v>133</v>
      </c>
      <c r="E443" s="2" t="s">
        <v>1594</v>
      </c>
      <c r="F443" s="2" t="s">
        <v>1595</v>
      </c>
      <c r="G443" s="76">
        <v>78778000</v>
      </c>
      <c r="H443" s="2" t="s">
        <v>1599</v>
      </c>
      <c r="I443" s="3">
        <v>45489</v>
      </c>
      <c r="J443" s="2" t="s">
        <v>1575</v>
      </c>
      <c r="K443" s="3">
        <v>45490</v>
      </c>
      <c r="L443" s="2" t="s">
        <v>1582</v>
      </c>
      <c r="M443" s="2" t="s">
        <v>101</v>
      </c>
      <c r="N443" s="2">
        <f t="shared" si="16"/>
        <v>2</v>
      </c>
      <c r="O443" s="1" t="s">
        <v>1612</v>
      </c>
    </row>
    <row r="444" spans="1:15">
      <c r="A444" s="2">
        <v>432</v>
      </c>
      <c r="B444" s="2" t="s">
        <v>1584</v>
      </c>
      <c r="C444" s="2" t="s">
        <v>1530</v>
      </c>
      <c r="D444" s="2" t="s">
        <v>133</v>
      </c>
      <c r="E444" s="2" t="s">
        <v>1596</v>
      </c>
      <c r="F444" s="2" t="s">
        <v>1595</v>
      </c>
      <c r="G444" s="76">
        <v>35000000</v>
      </c>
      <c r="H444" s="2" t="s">
        <v>1600</v>
      </c>
      <c r="I444" s="3">
        <v>45489</v>
      </c>
      <c r="J444" s="2" t="s">
        <v>1575</v>
      </c>
      <c r="K444" s="3">
        <v>45492</v>
      </c>
      <c r="L444" s="2" t="s">
        <v>1818</v>
      </c>
      <c r="M444" s="2" t="s">
        <v>20</v>
      </c>
      <c r="N444" s="2">
        <f t="shared" si="16"/>
        <v>4</v>
      </c>
      <c r="O444" s="1" t="s">
        <v>93</v>
      </c>
    </row>
    <row r="445" spans="1:15">
      <c r="A445" s="2">
        <v>433</v>
      </c>
      <c r="B445" s="2" t="s">
        <v>1584</v>
      </c>
      <c r="C445" s="2" t="s">
        <v>1530</v>
      </c>
      <c r="D445" s="2" t="s">
        <v>130</v>
      </c>
      <c r="E445" s="2" t="s">
        <v>1597</v>
      </c>
      <c r="F445" s="2" t="s">
        <v>1598</v>
      </c>
      <c r="G445" s="76">
        <v>14890000</v>
      </c>
      <c r="H445" s="2" t="s">
        <v>1601</v>
      </c>
      <c r="I445" s="3">
        <v>45489</v>
      </c>
      <c r="J445" s="2" t="s">
        <v>1575</v>
      </c>
      <c r="K445" s="3">
        <v>45496</v>
      </c>
      <c r="L445" s="2" t="s">
        <v>1820</v>
      </c>
      <c r="M445" s="2" t="s">
        <v>20</v>
      </c>
      <c r="N445" s="2">
        <f t="shared" si="16"/>
        <v>8</v>
      </c>
      <c r="O445" s="1" t="s">
        <v>677</v>
      </c>
    </row>
    <row r="446" spans="1:15">
      <c r="A446" s="2">
        <v>434</v>
      </c>
      <c r="B446" s="2" t="s">
        <v>1614</v>
      </c>
      <c r="C446" s="2" t="s">
        <v>1530</v>
      </c>
      <c r="D446" s="2" t="s">
        <v>133</v>
      </c>
      <c r="E446" s="2" t="s">
        <v>1607</v>
      </c>
      <c r="F446" s="2" t="s">
        <v>1609</v>
      </c>
      <c r="G446" s="76">
        <v>6886000</v>
      </c>
      <c r="H446" s="2" t="s">
        <v>1608</v>
      </c>
      <c r="I446" s="3">
        <v>45489</v>
      </c>
      <c r="J446" s="2" t="s">
        <v>1580</v>
      </c>
      <c r="K446" s="3">
        <v>45492</v>
      </c>
      <c r="L446" s="2" t="s">
        <v>1818</v>
      </c>
      <c r="M446" s="2" t="s">
        <v>20</v>
      </c>
      <c r="N446" s="2">
        <f t="shared" si="16"/>
        <v>4</v>
      </c>
      <c r="O446" s="1" t="s">
        <v>850</v>
      </c>
    </row>
    <row r="447" spans="1:15">
      <c r="A447" s="2">
        <v>435</v>
      </c>
      <c r="B447" s="2" t="s">
        <v>1584</v>
      </c>
      <c r="C447" s="2" t="s">
        <v>1530</v>
      </c>
      <c r="D447" s="2" t="s">
        <v>261</v>
      </c>
      <c r="E447" s="2" t="s">
        <v>1553</v>
      </c>
      <c r="F447" s="2" t="s">
        <v>1609</v>
      </c>
      <c r="G447" s="76">
        <v>10818120</v>
      </c>
      <c r="H447" s="2" t="s">
        <v>1610</v>
      </c>
      <c r="I447" s="3">
        <v>45489</v>
      </c>
      <c r="J447" s="2" t="s">
        <v>1580</v>
      </c>
      <c r="K447" s="3">
        <v>45492</v>
      </c>
      <c r="L447" s="2" t="s">
        <v>1818</v>
      </c>
      <c r="M447" s="2" t="s">
        <v>20</v>
      </c>
      <c r="N447" s="2">
        <f t="shared" si="16"/>
        <v>4</v>
      </c>
      <c r="O447" s="1" t="s">
        <v>850</v>
      </c>
    </row>
    <row r="448" spans="1:15">
      <c r="A448" s="2">
        <v>436</v>
      </c>
      <c r="B448" s="2" t="s">
        <v>1587</v>
      </c>
      <c r="C448" s="2" t="s">
        <v>1530</v>
      </c>
      <c r="D448" s="2" t="s">
        <v>131</v>
      </c>
      <c r="E448" s="2" t="s">
        <v>1567</v>
      </c>
      <c r="F448" s="2" t="s">
        <v>457</v>
      </c>
      <c r="G448" s="76">
        <v>36410000</v>
      </c>
      <c r="H448" s="2" t="s">
        <v>1568</v>
      </c>
      <c r="I448" s="3">
        <v>45490</v>
      </c>
      <c r="J448" s="2" t="s">
        <v>1323</v>
      </c>
      <c r="K448" s="3">
        <v>45492</v>
      </c>
      <c r="L448" s="2" t="s">
        <v>1817</v>
      </c>
      <c r="M448" s="2" t="s">
        <v>20</v>
      </c>
      <c r="N448" s="2">
        <f t="shared" ref="N448:N454" si="17">K448-I448+1</f>
        <v>3</v>
      </c>
      <c r="O448" s="1" t="s">
        <v>1591</v>
      </c>
    </row>
    <row r="449" spans="1:15">
      <c r="A449" s="2">
        <v>437</v>
      </c>
      <c r="B449" s="2" t="s">
        <v>1588</v>
      </c>
      <c r="C449" s="2" t="s">
        <v>1530</v>
      </c>
      <c r="D449" s="2" t="s">
        <v>133</v>
      </c>
      <c r="E449" s="2" t="s">
        <v>1569</v>
      </c>
      <c r="F449" s="2" t="s">
        <v>1570</v>
      </c>
      <c r="G449" s="76">
        <v>47330000</v>
      </c>
      <c r="H449" s="2" t="s">
        <v>1571</v>
      </c>
      <c r="I449" s="3">
        <v>45490</v>
      </c>
      <c r="J449" s="2" t="s">
        <v>1323</v>
      </c>
      <c r="K449" s="3">
        <v>45492</v>
      </c>
      <c r="L449" s="2" t="s">
        <v>1817</v>
      </c>
      <c r="M449" s="2" t="s">
        <v>20</v>
      </c>
      <c r="N449" s="2">
        <f t="shared" si="17"/>
        <v>3</v>
      </c>
      <c r="O449" s="1" t="s">
        <v>1591</v>
      </c>
    </row>
    <row r="450" spans="1:15">
      <c r="A450" s="2">
        <v>438</v>
      </c>
      <c r="B450" s="2" t="s">
        <v>1587</v>
      </c>
      <c r="C450" s="2" t="s">
        <v>1530</v>
      </c>
      <c r="D450" s="2" t="s">
        <v>133</v>
      </c>
      <c r="E450" s="2" t="s">
        <v>1572</v>
      </c>
      <c r="F450" s="2" t="s">
        <v>1604</v>
      </c>
      <c r="G450" s="76">
        <v>10000000</v>
      </c>
      <c r="H450" s="2" t="s">
        <v>1574</v>
      </c>
      <c r="I450" s="3">
        <v>45490</v>
      </c>
      <c r="J450" s="2" t="s">
        <v>1323</v>
      </c>
      <c r="K450" s="3">
        <v>45491</v>
      </c>
      <c r="L450" s="2" t="s">
        <v>1777</v>
      </c>
      <c r="M450" s="2" t="s">
        <v>20</v>
      </c>
      <c r="N450" s="2">
        <f t="shared" si="17"/>
        <v>2</v>
      </c>
      <c r="O450" s="1" t="s">
        <v>1605</v>
      </c>
    </row>
    <row r="451" spans="1:15">
      <c r="A451" s="2">
        <v>439</v>
      </c>
      <c r="B451" s="2" t="s">
        <v>1682</v>
      </c>
      <c r="C451" s="2" t="s">
        <v>1626</v>
      </c>
      <c r="D451" s="2" t="s">
        <v>1625</v>
      </c>
      <c r="E451" s="2" t="s">
        <v>1622</v>
      </c>
      <c r="F451" s="2" t="s">
        <v>1623</v>
      </c>
      <c r="G451" s="76">
        <v>14960000</v>
      </c>
      <c r="H451" s="2" t="s">
        <v>1624</v>
      </c>
      <c r="I451" s="3">
        <v>45490</v>
      </c>
      <c r="J451" s="2" t="s">
        <v>1628</v>
      </c>
      <c r="K451" s="3">
        <v>45490</v>
      </c>
      <c r="L451" s="2" t="s">
        <v>1824</v>
      </c>
      <c r="M451" s="2" t="s">
        <v>1631</v>
      </c>
      <c r="N451" s="2">
        <f t="shared" si="17"/>
        <v>1</v>
      </c>
      <c r="O451" s="1" t="s">
        <v>1692</v>
      </c>
    </row>
    <row r="452" spans="1:15">
      <c r="A452" s="2">
        <v>440</v>
      </c>
      <c r="B452" s="2" t="s">
        <v>1588</v>
      </c>
      <c r="C452" s="2" t="s">
        <v>1530</v>
      </c>
      <c r="D452" s="2" t="s">
        <v>133</v>
      </c>
      <c r="E452" s="2" t="s">
        <v>1593</v>
      </c>
      <c r="F452" s="2" t="s">
        <v>1573</v>
      </c>
      <c r="G452" s="76">
        <v>17600000</v>
      </c>
      <c r="H452" s="2" t="s">
        <v>1060</v>
      </c>
      <c r="I452" s="3">
        <v>45490</v>
      </c>
      <c r="J452" s="2" t="s">
        <v>1323</v>
      </c>
      <c r="K452" s="3">
        <v>45492</v>
      </c>
      <c r="L452" s="2" t="s">
        <v>1817</v>
      </c>
      <c r="M452" s="2" t="s">
        <v>20</v>
      </c>
      <c r="N452" s="2">
        <f t="shared" si="17"/>
        <v>3</v>
      </c>
      <c r="O452" s="1" t="s">
        <v>1591</v>
      </c>
    </row>
    <row r="453" spans="1:15">
      <c r="A453" s="2">
        <v>441</v>
      </c>
      <c r="B453" s="2" t="s">
        <v>1611</v>
      </c>
      <c r="C453" s="2" t="s">
        <v>1530</v>
      </c>
      <c r="D453" s="2" t="s">
        <v>130</v>
      </c>
      <c r="E453" s="2" t="s">
        <v>1602</v>
      </c>
      <c r="F453" s="2" t="s">
        <v>91</v>
      </c>
      <c r="G453" s="76">
        <v>7917840</v>
      </c>
      <c r="H453" s="2" t="s">
        <v>1603</v>
      </c>
      <c r="I453" s="3">
        <v>45490</v>
      </c>
      <c r="J453" s="2" t="s">
        <v>1323</v>
      </c>
      <c r="K453" s="3">
        <v>45492</v>
      </c>
      <c r="L453" s="2" t="s">
        <v>1817</v>
      </c>
      <c r="M453" s="2" t="s">
        <v>20</v>
      </c>
      <c r="N453" s="2">
        <f t="shared" si="17"/>
        <v>3</v>
      </c>
      <c r="O453" s="1" t="s">
        <v>1613</v>
      </c>
    </row>
    <row r="454" spans="1:15">
      <c r="A454" s="2">
        <v>442</v>
      </c>
      <c r="B454" s="2" t="s">
        <v>1683</v>
      </c>
      <c r="C454" s="2" t="s">
        <v>129</v>
      </c>
      <c r="D454" s="2" t="s">
        <v>130</v>
      </c>
      <c r="E454" s="2" t="s">
        <v>1644</v>
      </c>
      <c r="F454" s="2" t="s">
        <v>1645</v>
      </c>
      <c r="G454" s="76">
        <v>40338800</v>
      </c>
      <c r="H454" s="2" t="s">
        <v>1646</v>
      </c>
      <c r="I454" s="3">
        <v>45490</v>
      </c>
      <c r="J454" s="2" t="s">
        <v>1323</v>
      </c>
      <c r="K454" s="3">
        <v>45492</v>
      </c>
      <c r="L454" s="2" t="s">
        <v>1818</v>
      </c>
      <c r="M454" s="2" t="s">
        <v>1631</v>
      </c>
      <c r="N454" s="2">
        <f t="shared" si="17"/>
        <v>3</v>
      </c>
      <c r="O454" s="1" t="s">
        <v>1700</v>
      </c>
    </row>
    <row r="455" spans="1:15">
      <c r="A455" s="2">
        <v>443</v>
      </c>
      <c r="B455" s="2" t="s">
        <v>1683</v>
      </c>
      <c r="C455" s="2" t="s">
        <v>129</v>
      </c>
      <c r="D455" s="2" t="s">
        <v>14</v>
      </c>
      <c r="E455" s="2" t="s">
        <v>1629</v>
      </c>
      <c r="F455" s="2" t="s">
        <v>1623</v>
      </c>
      <c r="G455" s="76">
        <v>29814000</v>
      </c>
      <c r="H455" s="2" t="s">
        <v>195</v>
      </c>
      <c r="I455" s="3">
        <v>45491</v>
      </c>
      <c r="J455" s="2" t="s">
        <v>1630</v>
      </c>
      <c r="K455" s="3">
        <v>45492</v>
      </c>
      <c r="L455" s="2" t="s">
        <v>1817</v>
      </c>
      <c r="M455" s="2" t="s">
        <v>1631</v>
      </c>
      <c r="N455" s="2">
        <f t="shared" ref="N455:N461" si="18">K455-I455+1</f>
        <v>2</v>
      </c>
      <c r="O455" s="1" t="s">
        <v>1693</v>
      </c>
    </row>
    <row r="456" spans="1:15">
      <c r="A456" s="2">
        <v>444</v>
      </c>
      <c r="B456" s="2" t="s">
        <v>1683</v>
      </c>
      <c r="C456" s="2" t="s">
        <v>129</v>
      </c>
      <c r="D456" s="2" t="s">
        <v>133</v>
      </c>
      <c r="E456" s="2" t="s">
        <v>1632</v>
      </c>
      <c r="F456" s="2" t="s">
        <v>1623</v>
      </c>
      <c r="G456" s="76">
        <v>23729000</v>
      </c>
      <c r="H456" s="2" t="s">
        <v>1390</v>
      </c>
      <c r="I456" s="3">
        <v>45491</v>
      </c>
      <c r="J456" s="2" t="s">
        <v>1630</v>
      </c>
      <c r="K456" s="3">
        <v>45492</v>
      </c>
      <c r="L456" s="2" t="s">
        <v>1817</v>
      </c>
      <c r="M456" s="2" t="s">
        <v>1631</v>
      </c>
      <c r="N456" s="2">
        <f t="shared" si="18"/>
        <v>2</v>
      </c>
      <c r="O456" s="1" t="s">
        <v>1693</v>
      </c>
    </row>
    <row r="457" spans="1:15">
      <c r="A457" s="2">
        <v>445</v>
      </c>
      <c r="B457" s="2" t="s">
        <v>1684</v>
      </c>
      <c r="C457" s="2" t="s">
        <v>129</v>
      </c>
      <c r="D457" s="2" t="s">
        <v>15</v>
      </c>
      <c r="E457" s="2" t="s">
        <v>1633</v>
      </c>
      <c r="F457" s="2" t="s">
        <v>28</v>
      </c>
      <c r="G457" s="76">
        <v>10000000</v>
      </c>
      <c r="H457" s="2" t="s">
        <v>1835</v>
      </c>
      <c r="I457" s="3">
        <v>45491</v>
      </c>
      <c r="J457" s="2" t="s">
        <v>109</v>
      </c>
      <c r="K457" s="3">
        <v>45492</v>
      </c>
      <c r="L457" s="2" t="s">
        <v>1817</v>
      </c>
      <c r="M457" s="2" t="s">
        <v>20</v>
      </c>
      <c r="N457" s="2">
        <f t="shared" si="18"/>
        <v>2</v>
      </c>
      <c r="O457" s="1" t="s">
        <v>1693</v>
      </c>
    </row>
    <row r="458" spans="1:15">
      <c r="A458" s="2">
        <v>446</v>
      </c>
      <c r="B458" s="2" t="s">
        <v>1684</v>
      </c>
      <c r="C458" s="2" t="s">
        <v>129</v>
      </c>
      <c r="D458" s="2" t="s">
        <v>133</v>
      </c>
      <c r="E458" s="2" t="s">
        <v>1633</v>
      </c>
      <c r="F458" s="2" t="s">
        <v>1623</v>
      </c>
      <c r="G458" s="76">
        <v>33740000</v>
      </c>
      <c r="H458" s="2" t="s">
        <v>1836</v>
      </c>
      <c r="I458" s="3">
        <v>45491</v>
      </c>
      <c r="J458" s="2" t="s">
        <v>1630</v>
      </c>
      <c r="K458" s="3">
        <v>45492</v>
      </c>
      <c r="L458" s="2" t="s">
        <v>1817</v>
      </c>
      <c r="M458" s="2" t="s">
        <v>1631</v>
      </c>
      <c r="N458" s="2">
        <f t="shared" si="18"/>
        <v>2</v>
      </c>
      <c r="O458" s="1" t="s">
        <v>1693</v>
      </c>
    </row>
    <row r="459" spans="1:15">
      <c r="A459" s="2">
        <v>447</v>
      </c>
      <c r="B459" s="2" t="s">
        <v>1685</v>
      </c>
      <c r="C459" s="2" t="s">
        <v>129</v>
      </c>
      <c r="D459" s="2" t="s">
        <v>14</v>
      </c>
      <c r="E459" s="2" t="s">
        <v>1634</v>
      </c>
      <c r="F459" s="2" t="s">
        <v>1623</v>
      </c>
      <c r="G459" s="76">
        <v>28105000</v>
      </c>
      <c r="H459" s="2" t="s">
        <v>1834</v>
      </c>
      <c r="I459" s="3">
        <v>45491</v>
      </c>
      <c r="J459" s="2" t="s">
        <v>1630</v>
      </c>
      <c r="K459" s="3">
        <v>45492</v>
      </c>
      <c r="L459" s="2" t="s">
        <v>1817</v>
      </c>
      <c r="M459" s="2" t="s">
        <v>1631</v>
      </c>
      <c r="N459" s="2">
        <f t="shared" si="18"/>
        <v>2</v>
      </c>
      <c r="O459" s="1" t="s">
        <v>1693</v>
      </c>
    </row>
    <row r="460" spans="1:15">
      <c r="A460" s="2">
        <v>448</v>
      </c>
      <c r="B460" s="2" t="s">
        <v>1686</v>
      </c>
      <c r="C460" s="2" t="s">
        <v>129</v>
      </c>
      <c r="D460" s="2" t="s">
        <v>130</v>
      </c>
      <c r="E460" s="2" t="s">
        <v>1635</v>
      </c>
      <c r="F460" s="2" t="s">
        <v>1623</v>
      </c>
      <c r="G460" s="76">
        <v>35340000</v>
      </c>
      <c r="H460" s="2" t="s">
        <v>1636</v>
      </c>
      <c r="I460" s="3">
        <v>45491</v>
      </c>
      <c r="J460" s="2" t="s">
        <v>1630</v>
      </c>
      <c r="K460" s="3">
        <v>45492</v>
      </c>
      <c r="L460" s="2" t="s">
        <v>1817</v>
      </c>
      <c r="M460" s="2" t="s">
        <v>1631</v>
      </c>
      <c r="N460" s="2">
        <f t="shared" si="18"/>
        <v>2</v>
      </c>
      <c r="O460" s="1" t="s">
        <v>1693</v>
      </c>
    </row>
    <row r="461" spans="1:15">
      <c r="A461" s="2">
        <v>449</v>
      </c>
      <c r="B461" s="2" t="s">
        <v>1687</v>
      </c>
      <c r="C461" s="2" t="s">
        <v>129</v>
      </c>
      <c r="D461" s="2" t="s">
        <v>14</v>
      </c>
      <c r="E461" s="2" t="s">
        <v>1637</v>
      </c>
      <c r="F461" s="2" t="s">
        <v>1627</v>
      </c>
      <c r="G461" s="76">
        <v>50000000</v>
      </c>
      <c r="H461" s="2" t="s">
        <v>1638</v>
      </c>
      <c r="I461" s="3">
        <v>45491</v>
      </c>
      <c r="J461" s="2" t="s">
        <v>1630</v>
      </c>
      <c r="K461" s="3">
        <v>45492</v>
      </c>
      <c r="L461" s="2" t="s">
        <v>1817</v>
      </c>
      <c r="M461" s="2" t="s">
        <v>1631</v>
      </c>
      <c r="N461" s="2">
        <f t="shared" si="18"/>
        <v>2</v>
      </c>
      <c r="O461" s="1" t="s">
        <v>1692</v>
      </c>
    </row>
    <row r="462" spans="1:15">
      <c r="A462" s="2">
        <v>450</v>
      </c>
      <c r="B462" s="2" t="s">
        <v>1688</v>
      </c>
      <c r="C462" s="2" t="s">
        <v>129</v>
      </c>
      <c r="D462" s="2" t="s">
        <v>130</v>
      </c>
      <c r="E462" s="2" t="s">
        <v>1639</v>
      </c>
      <c r="F462" s="2" t="s">
        <v>1623</v>
      </c>
      <c r="G462" s="76">
        <v>20603000</v>
      </c>
      <c r="H462" s="2" t="s">
        <v>1640</v>
      </c>
      <c r="I462" s="3">
        <v>45491</v>
      </c>
      <c r="J462" s="2" t="s">
        <v>1630</v>
      </c>
      <c r="K462" s="3">
        <v>45492</v>
      </c>
      <c r="L462" s="2" t="s">
        <v>1817</v>
      </c>
      <c r="M462" s="2" t="s">
        <v>1631</v>
      </c>
      <c r="N462" s="2">
        <f t="shared" ref="N462:N480" si="19">K462-I462+1</f>
        <v>2</v>
      </c>
      <c r="O462" s="1" t="s">
        <v>1693</v>
      </c>
    </row>
    <row r="463" spans="1:15">
      <c r="A463" s="2">
        <v>451</v>
      </c>
      <c r="B463" s="2" t="s">
        <v>1684</v>
      </c>
      <c r="C463" s="2" t="s">
        <v>129</v>
      </c>
      <c r="D463" s="2" t="s">
        <v>133</v>
      </c>
      <c r="E463" s="2" t="s">
        <v>1641</v>
      </c>
      <c r="F463" s="2" t="s">
        <v>1623</v>
      </c>
      <c r="G463" s="76">
        <v>20930000</v>
      </c>
      <c r="H463" s="2" t="s">
        <v>1642</v>
      </c>
      <c r="I463" s="3">
        <v>45491</v>
      </c>
      <c r="J463" s="2" t="s">
        <v>1630</v>
      </c>
      <c r="K463" s="3">
        <v>45492</v>
      </c>
      <c r="L463" s="2" t="s">
        <v>1817</v>
      </c>
      <c r="M463" s="2" t="s">
        <v>1631</v>
      </c>
      <c r="N463" s="2">
        <f t="shared" si="19"/>
        <v>2</v>
      </c>
      <c r="O463" s="1" t="s">
        <v>1693</v>
      </c>
    </row>
    <row r="464" spans="1:15">
      <c r="A464" s="2">
        <v>452</v>
      </c>
      <c r="B464" s="2" t="s">
        <v>1682</v>
      </c>
      <c r="C464" s="2" t="s">
        <v>129</v>
      </c>
      <c r="D464" s="2" t="s">
        <v>133</v>
      </c>
      <c r="E464" s="2" t="s">
        <v>446</v>
      </c>
      <c r="F464" s="2" t="s">
        <v>1623</v>
      </c>
      <c r="G464" s="76">
        <v>36311000</v>
      </c>
      <c r="H464" s="2" t="s">
        <v>1643</v>
      </c>
      <c r="I464" s="3">
        <v>45491</v>
      </c>
      <c r="J464" s="2" t="s">
        <v>1630</v>
      </c>
      <c r="K464" s="3">
        <v>45492</v>
      </c>
      <c r="L464" s="2" t="s">
        <v>1817</v>
      </c>
      <c r="M464" s="2" t="s">
        <v>1631</v>
      </c>
      <c r="N464" s="2">
        <f t="shared" si="19"/>
        <v>2</v>
      </c>
      <c r="O464" s="1" t="s">
        <v>1692</v>
      </c>
    </row>
    <row r="465" spans="1:15">
      <c r="A465" s="2">
        <v>453</v>
      </c>
      <c r="B465" s="2" t="s">
        <v>1687</v>
      </c>
      <c r="C465" s="2" t="s">
        <v>1626</v>
      </c>
      <c r="D465" s="2" t="s">
        <v>130</v>
      </c>
      <c r="E465" s="2" t="s">
        <v>1673</v>
      </c>
      <c r="F465" s="2" t="s">
        <v>1675</v>
      </c>
      <c r="G465" s="76">
        <v>8475000</v>
      </c>
      <c r="H465" s="2" t="s">
        <v>1674</v>
      </c>
      <c r="I465" s="3">
        <v>45491</v>
      </c>
      <c r="J465" s="2" t="s">
        <v>1630</v>
      </c>
      <c r="K465" s="3">
        <v>45492</v>
      </c>
      <c r="L465" s="2" t="s">
        <v>1818</v>
      </c>
      <c r="M465" s="2" t="s">
        <v>1631</v>
      </c>
      <c r="N465" s="2">
        <f t="shared" si="19"/>
        <v>2</v>
      </c>
      <c r="O465" s="1" t="s">
        <v>1697</v>
      </c>
    </row>
    <row r="466" spans="1:15">
      <c r="A466" s="2">
        <v>454</v>
      </c>
      <c r="B466" s="2" t="s">
        <v>1682</v>
      </c>
      <c r="C466" s="2" t="s">
        <v>129</v>
      </c>
      <c r="D466" s="2" t="s">
        <v>130</v>
      </c>
      <c r="E466" s="2" t="s">
        <v>1647</v>
      </c>
      <c r="F466" s="2" t="s">
        <v>1648</v>
      </c>
      <c r="G466" s="76">
        <v>49900000</v>
      </c>
      <c r="H466" s="2" t="s">
        <v>1649</v>
      </c>
      <c r="I466" s="3">
        <v>45492</v>
      </c>
      <c r="J466" s="2" t="s">
        <v>1650</v>
      </c>
      <c r="K466" s="3">
        <v>45496</v>
      </c>
      <c r="L466" s="2" t="s">
        <v>1820</v>
      </c>
      <c r="M466" s="2" t="s">
        <v>1631</v>
      </c>
      <c r="N466" s="2">
        <f t="shared" si="19"/>
        <v>5</v>
      </c>
      <c r="O466" s="1" t="s">
        <v>1700</v>
      </c>
    </row>
    <row r="467" spans="1:15">
      <c r="A467" s="2">
        <v>455</v>
      </c>
      <c r="B467" s="2" t="s">
        <v>1684</v>
      </c>
      <c r="C467" s="2" t="s">
        <v>129</v>
      </c>
      <c r="D467" s="2" t="s">
        <v>130</v>
      </c>
      <c r="E467" s="2" t="s">
        <v>1651</v>
      </c>
      <c r="F467" s="2" t="s">
        <v>1623</v>
      </c>
      <c r="G467" s="76">
        <v>19610000</v>
      </c>
      <c r="H467" s="2" t="s">
        <v>1060</v>
      </c>
      <c r="I467" s="3">
        <v>45492</v>
      </c>
      <c r="J467" s="2" t="s">
        <v>1650</v>
      </c>
      <c r="K467" s="3">
        <v>45496</v>
      </c>
      <c r="L467" s="2" t="s">
        <v>1820</v>
      </c>
      <c r="M467" s="2" t="s">
        <v>1631</v>
      </c>
      <c r="N467" s="2">
        <f t="shared" si="19"/>
        <v>5</v>
      </c>
      <c r="O467" s="1" t="s">
        <v>1693</v>
      </c>
    </row>
    <row r="468" spans="1:15">
      <c r="A468" s="2">
        <v>456</v>
      </c>
      <c r="B468" s="2" t="s">
        <v>1682</v>
      </c>
      <c r="C468" s="2" t="s">
        <v>129</v>
      </c>
      <c r="D468" s="2" t="s">
        <v>130</v>
      </c>
      <c r="E468" s="2" t="s">
        <v>1652</v>
      </c>
      <c r="F468" s="2" t="s">
        <v>1623</v>
      </c>
      <c r="G468" s="76">
        <v>19789000</v>
      </c>
      <c r="H468" s="2" t="s">
        <v>1653</v>
      </c>
      <c r="I468" s="3">
        <v>45492</v>
      </c>
      <c r="J468" s="2" t="s">
        <v>1650</v>
      </c>
      <c r="K468" s="3">
        <v>45498</v>
      </c>
      <c r="L468" s="2" t="s">
        <v>1777</v>
      </c>
      <c r="M468" s="2" t="s">
        <v>20</v>
      </c>
      <c r="N468" s="2">
        <f t="shared" si="19"/>
        <v>7</v>
      </c>
      <c r="O468" s="1" t="s">
        <v>1694</v>
      </c>
    </row>
    <row r="469" spans="1:15">
      <c r="A469" s="2">
        <v>457</v>
      </c>
      <c r="B469" s="2" t="s">
        <v>1689</v>
      </c>
      <c r="C469" s="2" t="s">
        <v>129</v>
      </c>
      <c r="D469" s="2" t="s">
        <v>14</v>
      </c>
      <c r="E469" s="2" t="s">
        <v>1654</v>
      </c>
      <c r="F469" s="2" t="s">
        <v>1623</v>
      </c>
      <c r="G469" s="76">
        <v>14669000</v>
      </c>
      <c r="H469" s="2" t="s">
        <v>1060</v>
      </c>
      <c r="I469" s="3">
        <v>45492</v>
      </c>
      <c r="J469" s="2" t="s">
        <v>1650</v>
      </c>
      <c r="K469" s="3">
        <v>45498</v>
      </c>
      <c r="L469" s="2" t="s">
        <v>1777</v>
      </c>
      <c r="M469" s="2" t="s">
        <v>20</v>
      </c>
      <c r="N469" s="2">
        <f t="shared" si="19"/>
        <v>7</v>
      </c>
      <c r="O469" s="1" t="s">
        <v>1692</v>
      </c>
    </row>
    <row r="470" spans="1:15">
      <c r="A470" s="2">
        <v>458</v>
      </c>
      <c r="B470" s="2" t="s">
        <v>1683</v>
      </c>
      <c r="C470" s="2" t="s">
        <v>129</v>
      </c>
      <c r="D470" s="2" t="s">
        <v>133</v>
      </c>
      <c r="E470" s="2" t="s">
        <v>1655</v>
      </c>
      <c r="F470" s="2" t="s">
        <v>1623</v>
      </c>
      <c r="G470" s="76">
        <v>24915000</v>
      </c>
      <c r="H470" s="2" t="s">
        <v>1656</v>
      </c>
      <c r="I470" s="3">
        <v>45492</v>
      </c>
      <c r="J470" s="2" t="s">
        <v>1650</v>
      </c>
      <c r="K470" s="3">
        <v>45496</v>
      </c>
      <c r="L470" s="2" t="s">
        <v>1820</v>
      </c>
      <c r="M470" s="2" t="s">
        <v>20</v>
      </c>
      <c r="N470" s="2">
        <f t="shared" si="19"/>
        <v>5</v>
      </c>
      <c r="O470" s="1" t="s">
        <v>1695</v>
      </c>
    </row>
    <row r="471" spans="1:15">
      <c r="A471" s="2">
        <v>459</v>
      </c>
      <c r="B471" s="2" t="s">
        <v>1690</v>
      </c>
      <c r="C471" s="2" t="s">
        <v>129</v>
      </c>
      <c r="D471" s="2" t="s">
        <v>130</v>
      </c>
      <c r="E471" s="2" t="s">
        <v>1657</v>
      </c>
      <c r="F471" s="2" t="s">
        <v>1658</v>
      </c>
      <c r="G471" s="76">
        <v>43750000</v>
      </c>
      <c r="H471" s="2" t="s">
        <v>1659</v>
      </c>
      <c r="I471" s="3">
        <v>45492</v>
      </c>
      <c r="J471" s="2" t="s">
        <v>1650</v>
      </c>
      <c r="K471" s="3">
        <v>45496</v>
      </c>
      <c r="L471" s="2" t="s">
        <v>1820</v>
      </c>
      <c r="M471" s="2" t="s">
        <v>20</v>
      </c>
      <c r="N471" s="2">
        <f t="shared" si="19"/>
        <v>5</v>
      </c>
      <c r="O471" s="1" t="s">
        <v>1693</v>
      </c>
    </row>
    <row r="472" spans="1:15">
      <c r="A472" s="2">
        <v>460</v>
      </c>
      <c r="B472" s="2" t="s">
        <v>1687</v>
      </c>
      <c r="C472" s="2" t="s">
        <v>129</v>
      </c>
      <c r="D472" s="2" t="s">
        <v>133</v>
      </c>
      <c r="E472" s="2" t="s">
        <v>1660</v>
      </c>
      <c r="F472" s="2" t="s">
        <v>1623</v>
      </c>
      <c r="G472" s="76">
        <v>55000000</v>
      </c>
      <c r="H472" s="2" t="s">
        <v>1661</v>
      </c>
      <c r="I472" s="3">
        <v>45492</v>
      </c>
      <c r="J472" s="2" t="s">
        <v>1650</v>
      </c>
      <c r="K472" s="3">
        <v>45498</v>
      </c>
      <c r="L472" s="2" t="s">
        <v>1827</v>
      </c>
      <c r="M472" s="2" t="s">
        <v>20</v>
      </c>
      <c r="N472" s="2">
        <f t="shared" si="19"/>
        <v>7</v>
      </c>
      <c r="O472" s="1" t="s">
        <v>1692</v>
      </c>
    </row>
    <row r="473" spans="1:15">
      <c r="A473" s="2">
        <v>461</v>
      </c>
      <c r="B473" s="2" t="s">
        <v>1683</v>
      </c>
      <c r="C473" s="2" t="s">
        <v>129</v>
      </c>
      <c r="D473" s="2" t="s">
        <v>133</v>
      </c>
      <c r="E473" s="2" t="s">
        <v>1662</v>
      </c>
      <c r="F473" s="2" t="s">
        <v>1623</v>
      </c>
      <c r="G473" s="76">
        <v>40513000</v>
      </c>
      <c r="H473" s="2" t="s">
        <v>1663</v>
      </c>
      <c r="I473" s="3">
        <v>45492</v>
      </c>
      <c r="J473" s="2" t="s">
        <v>1650</v>
      </c>
      <c r="K473" s="3">
        <v>45496</v>
      </c>
      <c r="L473" s="2" t="s">
        <v>1820</v>
      </c>
      <c r="M473" s="2" t="s">
        <v>20</v>
      </c>
      <c r="N473" s="2">
        <f t="shared" si="19"/>
        <v>5</v>
      </c>
      <c r="O473" s="1" t="s">
        <v>1693</v>
      </c>
    </row>
    <row r="474" spans="1:15">
      <c r="A474" s="2">
        <v>462</v>
      </c>
      <c r="B474" s="2" t="s">
        <v>1684</v>
      </c>
      <c r="C474" s="2" t="s">
        <v>129</v>
      </c>
      <c r="D474" s="2" t="s">
        <v>130</v>
      </c>
      <c r="E474" s="2" t="s">
        <v>1141</v>
      </c>
      <c r="F474" s="2" t="s">
        <v>1664</v>
      </c>
      <c r="G474" s="76">
        <v>25000000</v>
      </c>
      <c r="H474" s="2" t="s">
        <v>1665</v>
      </c>
      <c r="I474" s="3">
        <v>45492</v>
      </c>
      <c r="J474" s="2" t="s">
        <v>1650</v>
      </c>
      <c r="K474" s="3">
        <v>45496</v>
      </c>
      <c r="L474" s="2" t="s">
        <v>1820</v>
      </c>
      <c r="M474" s="2" t="s">
        <v>20</v>
      </c>
      <c r="N474" s="2">
        <f t="shared" si="19"/>
        <v>5</v>
      </c>
      <c r="O474" s="1" t="s">
        <v>1693</v>
      </c>
    </row>
    <row r="475" spans="1:15">
      <c r="A475" s="2">
        <v>463</v>
      </c>
      <c r="B475" s="2" t="s">
        <v>1691</v>
      </c>
      <c r="C475" s="2" t="s">
        <v>129</v>
      </c>
      <c r="D475" s="2" t="s">
        <v>130</v>
      </c>
      <c r="E475" s="2" t="s">
        <v>1647</v>
      </c>
      <c r="F475" s="2" t="s">
        <v>1664</v>
      </c>
      <c r="G475" s="76">
        <v>54700000</v>
      </c>
      <c r="H475" s="2" t="s">
        <v>1667</v>
      </c>
      <c r="I475" s="3">
        <v>45492</v>
      </c>
      <c r="J475" s="2" t="s">
        <v>1650</v>
      </c>
      <c r="K475" s="3">
        <v>45498</v>
      </c>
      <c r="L475" s="2" t="s">
        <v>1777</v>
      </c>
      <c r="M475" s="2" t="s">
        <v>20</v>
      </c>
      <c r="N475" s="2">
        <f t="shared" si="19"/>
        <v>7</v>
      </c>
      <c r="O475" s="1" t="s">
        <v>1692</v>
      </c>
    </row>
    <row r="476" spans="1:15">
      <c r="A476" s="2">
        <v>464</v>
      </c>
      <c r="B476" s="2" t="s">
        <v>1684</v>
      </c>
      <c r="C476" s="2" t="s">
        <v>129</v>
      </c>
      <c r="D476" s="2" t="s">
        <v>133</v>
      </c>
      <c r="E476" s="2" t="s">
        <v>1666</v>
      </c>
      <c r="F476" s="2" t="s">
        <v>1664</v>
      </c>
      <c r="G476" s="76">
        <v>49000000</v>
      </c>
      <c r="H476" s="2" t="s">
        <v>1667</v>
      </c>
      <c r="I476" s="3">
        <v>45492</v>
      </c>
      <c r="J476" s="2" t="s">
        <v>1650</v>
      </c>
      <c r="K476" s="3">
        <v>45496</v>
      </c>
      <c r="L476" s="2" t="s">
        <v>1820</v>
      </c>
      <c r="M476" s="2" t="s">
        <v>20</v>
      </c>
      <c r="N476" s="2">
        <f t="shared" si="19"/>
        <v>5</v>
      </c>
      <c r="O476" s="1" t="s">
        <v>1693</v>
      </c>
    </row>
    <row r="477" spans="1:15">
      <c r="A477" s="2">
        <v>465</v>
      </c>
      <c r="B477" s="2" t="s">
        <v>1687</v>
      </c>
      <c r="C477" s="2" t="s">
        <v>129</v>
      </c>
      <c r="D477" s="2" t="s">
        <v>133</v>
      </c>
      <c r="E477" s="2" t="s">
        <v>1668</v>
      </c>
      <c r="F477" s="2" t="s">
        <v>1623</v>
      </c>
      <c r="G477" s="76">
        <v>54417000</v>
      </c>
      <c r="H477" s="2" t="s">
        <v>1701</v>
      </c>
      <c r="I477" s="3">
        <v>45492</v>
      </c>
      <c r="J477" s="2" t="s">
        <v>1650</v>
      </c>
      <c r="K477" s="3">
        <v>45498</v>
      </c>
      <c r="L477" s="2" t="s">
        <v>1777</v>
      </c>
      <c r="M477" s="2" t="s">
        <v>20</v>
      </c>
      <c r="N477" s="2">
        <f t="shared" si="19"/>
        <v>7</v>
      </c>
      <c r="O477" s="1" t="s">
        <v>1692</v>
      </c>
    </row>
    <row r="478" spans="1:15">
      <c r="A478" s="2">
        <v>466</v>
      </c>
      <c r="B478" s="2" t="s">
        <v>1687</v>
      </c>
      <c r="C478" s="2" t="s">
        <v>1626</v>
      </c>
      <c r="D478" s="2" t="s">
        <v>130</v>
      </c>
      <c r="E478" s="2" t="s">
        <v>1670</v>
      </c>
      <c r="F478" s="2" t="s">
        <v>1671</v>
      </c>
      <c r="G478" s="76">
        <v>5104000</v>
      </c>
      <c r="H478" s="2" t="s">
        <v>1672</v>
      </c>
      <c r="I478" s="3">
        <v>45492</v>
      </c>
      <c r="J478" s="2" t="s">
        <v>1650</v>
      </c>
      <c r="K478" s="3">
        <v>45495</v>
      </c>
      <c r="L478" s="2" t="s">
        <v>1822</v>
      </c>
      <c r="M478" s="2" t="s">
        <v>1631</v>
      </c>
      <c r="N478" s="2">
        <f t="shared" si="19"/>
        <v>4</v>
      </c>
      <c r="O478" s="1" t="s">
        <v>1696</v>
      </c>
    </row>
    <row r="479" spans="1:15">
      <c r="A479" s="2">
        <v>467</v>
      </c>
      <c r="B479" s="2" t="s">
        <v>1682</v>
      </c>
      <c r="C479" s="2" t="s">
        <v>12</v>
      </c>
      <c r="D479" s="2" t="s">
        <v>15</v>
      </c>
      <c r="E479" s="2" t="s">
        <v>1774</v>
      </c>
      <c r="F479" s="2" t="s">
        <v>1702</v>
      </c>
      <c r="G479" s="76">
        <v>39500000</v>
      </c>
      <c r="H479" s="2" t="s">
        <v>1704</v>
      </c>
      <c r="I479" s="3">
        <v>45492</v>
      </c>
      <c r="J479" s="2" t="s">
        <v>37</v>
      </c>
      <c r="K479" s="3">
        <v>45498</v>
      </c>
      <c r="L479" s="2" t="s">
        <v>1828</v>
      </c>
      <c r="M479" s="2" t="s">
        <v>1703</v>
      </c>
      <c r="N479" s="2">
        <f t="shared" si="19"/>
        <v>7</v>
      </c>
      <c r="O479" s="1" t="s">
        <v>1804</v>
      </c>
    </row>
    <row r="480" spans="1:15">
      <c r="A480" s="2">
        <v>468</v>
      </c>
      <c r="B480" s="2" t="s">
        <v>1687</v>
      </c>
      <c r="C480" s="2" t="s">
        <v>12</v>
      </c>
      <c r="D480" s="2" t="s">
        <v>15</v>
      </c>
      <c r="E480" s="2" t="s">
        <v>1705</v>
      </c>
      <c r="F480" s="2" t="s">
        <v>1702</v>
      </c>
      <c r="G480" s="76">
        <v>50890000</v>
      </c>
      <c r="H480" s="2" t="s">
        <v>1706</v>
      </c>
      <c r="I480" s="3">
        <v>45492</v>
      </c>
      <c r="J480" s="2" t="s">
        <v>913</v>
      </c>
      <c r="K480" s="3">
        <v>45498</v>
      </c>
      <c r="L480" s="2" t="s">
        <v>1828</v>
      </c>
      <c r="M480" s="2" t="s">
        <v>1703</v>
      </c>
      <c r="N480" s="2">
        <f t="shared" si="19"/>
        <v>7</v>
      </c>
      <c r="O480" s="1" t="s">
        <v>598</v>
      </c>
    </row>
    <row r="481" spans="1:15">
      <c r="A481" s="2">
        <v>469</v>
      </c>
      <c r="B481" s="2" t="s">
        <v>1684</v>
      </c>
      <c r="C481" s="2" t="s">
        <v>1626</v>
      </c>
      <c r="D481" s="2" t="s">
        <v>133</v>
      </c>
      <c r="E481" s="2" t="s">
        <v>1676</v>
      </c>
      <c r="F481" s="2" t="s">
        <v>1677</v>
      </c>
      <c r="G481" s="76">
        <v>6600000</v>
      </c>
      <c r="H481" s="2" t="s">
        <v>1110</v>
      </c>
      <c r="I481" s="3">
        <v>45492</v>
      </c>
      <c r="J481" s="2" t="s">
        <v>1650</v>
      </c>
      <c r="K481" s="3">
        <v>45495</v>
      </c>
      <c r="L481" s="2" t="s">
        <v>1759</v>
      </c>
      <c r="M481" s="2" t="s">
        <v>1631</v>
      </c>
      <c r="N481" s="2">
        <f t="shared" ref="N481:N490" si="20">K481-I481+1</f>
        <v>4</v>
      </c>
      <c r="O481" s="1" t="s">
        <v>1698</v>
      </c>
    </row>
    <row r="482" spans="1:15">
      <c r="A482" s="2">
        <v>470</v>
      </c>
      <c r="B482" s="2" t="s">
        <v>1682</v>
      </c>
      <c r="C482" s="2" t="s">
        <v>1626</v>
      </c>
      <c r="D482" s="2" t="s">
        <v>130</v>
      </c>
      <c r="E482" s="2" t="s">
        <v>1647</v>
      </c>
      <c r="F482" s="2" t="s">
        <v>1677</v>
      </c>
      <c r="G482" s="76">
        <v>50300000</v>
      </c>
      <c r="H482" s="2" t="s">
        <v>1110</v>
      </c>
      <c r="I482" s="3">
        <v>45492</v>
      </c>
      <c r="J482" s="2" t="s">
        <v>1650</v>
      </c>
      <c r="K482" s="3">
        <v>45496</v>
      </c>
      <c r="L482" s="2" t="s">
        <v>1820</v>
      </c>
      <c r="M482" s="2" t="s">
        <v>1631</v>
      </c>
      <c r="N482" s="2">
        <f t="shared" si="20"/>
        <v>5</v>
      </c>
      <c r="O482" s="1" t="s">
        <v>1699</v>
      </c>
    </row>
    <row r="483" spans="1:15">
      <c r="A483" s="2">
        <v>471</v>
      </c>
      <c r="B483" s="2" t="s">
        <v>1683</v>
      </c>
      <c r="C483" s="2" t="s">
        <v>1626</v>
      </c>
      <c r="D483" s="2" t="s">
        <v>1678</v>
      </c>
      <c r="E483" s="2" t="s">
        <v>1629</v>
      </c>
      <c r="F483" s="2" t="s">
        <v>1675</v>
      </c>
      <c r="G483" s="76">
        <v>32680000</v>
      </c>
      <c r="H483" s="2" t="s">
        <v>1679</v>
      </c>
      <c r="I483" s="3">
        <v>45495</v>
      </c>
      <c r="J483" s="2" t="s">
        <v>1680</v>
      </c>
      <c r="K483" s="3">
        <v>45495</v>
      </c>
      <c r="L483" s="2" t="s">
        <v>1759</v>
      </c>
      <c r="M483" s="2" t="s">
        <v>1631</v>
      </c>
      <c r="N483" s="2">
        <f t="shared" si="20"/>
        <v>1</v>
      </c>
      <c r="O483" s="1" t="s">
        <v>1698</v>
      </c>
    </row>
    <row r="484" spans="1:15">
      <c r="A484" s="2">
        <v>472</v>
      </c>
      <c r="B484" s="2" t="s">
        <v>1683</v>
      </c>
      <c r="C484" s="2" t="s">
        <v>12</v>
      </c>
      <c r="D484" s="2" t="s">
        <v>13</v>
      </c>
      <c r="E484" s="2" t="s">
        <v>1707</v>
      </c>
      <c r="F484" s="2" t="s">
        <v>1708</v>
      </c>
      <c r="G484" s="76">
        <v>14000000</v>
      </c>
      <c r="H484" s="2" t="s">
        <v>1709</v>
      </c>
      <c r="I484" s="3">
        <v>45495</v>
      </c>
      <c r="J484" s="2" t="s">
        <v>87</v>
      </c>
      <c r="K484" s="3">
        <v>45497</v>
      </c>
      <c r="L484" s="2" t="s">
        <v>1825</v>
      </c>
      <c r="M484" s="2" t="s">
        <v>1703</v>
      </c>
      <c r="N484" s="2">
        <f t="shared" si="20"/>
        <v>3</v>
      </c>
      <c r="O484" s="1" t="s">
        <v>47</v>
      </c>
    </row>
    <row r="485" spans="1:15">
      <c r="A485" s="2">
        <v>473</v>
      </c>
      <c r="B485" s="2" t="s">
        <v>1683</v>
      </c>
      <c r="C485" s="2" t="s">
        <v>12</v>
      </c>
      <c r="D485" s="2" t="s">
        <v>15</v>
      </c>
      <c r="E485" s="2" t="s">
        <v>1710</v>
      </c>
      <c r="F485" s="2" t="s">
        <v>1702</v>
      </c>
      <c r="G485" s="76">
        <v>88913000</v>
      </c>
      <c r="H485" s="2" t="s">
        <v>1711</v>
      </c>
      <c r="I485" s="3">
        <v>45495</v>
      </c>
      <c r="J485" s="2" t="s">
        <v>87</v>
      </c>
      <c r="K485" s="3">
        <v>45497</v>
      </c>
      <c r="L485" s="2" t="s">
        <v>1825</v>
      </c>
      <c r="M485" s="2" t="s">
        <v>1703</v>
      </c>
      <c r="N485" s="2">
        <f t="shared" si="20"/>
        <v>3</v>
      </c>
      <c r="O485" s="1" t="s">
        <v>47</v>
      </c>
    </row>
    <row r="486" spans="1:15">
      <c r="A486" s="2">
        <v>474</v>
      </c>
      <c r="B486" s="2" t="s">
        <v>1682</v>
      </c>
      <c r="C486" s="2" t="s">
        <v>12</v>
      </c>
      <c r="D486" s="2" t="s">
        <v>13</v>
      </c>
      <c r="E486" s="2" t="s">
        <v>1712</v>
      </c>
      <c r="F486" s="2" t="s">
        <v>1702</v>
      </c>
      <c r="G486" s="76">
        <v>14591000</v>
      </c>
      <c r="H486" s="2" t="s">
        <v>1713</v>
      </c>
      <c r="I486" s="3">
        <v>45495</v>
      </c>
      <c r="J486" s="2" t="s">
        <v>87</v>
      </c>
      <c r="K486" s="3">
        <v>45497</v>
      </c>
      <c r="L486" s="2" t="s">
        <v>1825</v>
      </c>
      <c r="M486" s="2" t="s">
        <v>1703</v>
      </c>
      <c r="N486" s="2">
        <f t="shared" si="20"/>
        <v>3</v>
      </c>
      <c r="O486" s="1" t="s">
        <v>47</v>
      </c>
    </row>
    <row r="487" spans="1:15">
      <c r="A487" s="2">
        <v>475</v>
      </c>
      <c r="B487" s="2" t="s">
        <v>1684</v>
      </c>
      <c r="C487" s="2" t="s">
        <v>12</v>
      </c>
      <c r="D487" s="2" t="s">
        <v>13</v>
      </c>
      <c r="E487" s="2" t="s">
        <v>1714</v>
      </c>
      <c r="F487" s="2" t="s">
        <v>1702</v>
      </c>
      <c r="G487" s="76">
        <v>26963000</v>
      </c>
      <c r="H487" s="2" t="s">
        <v>1715</v>
      </c>
      <c r="I487" s="3">
        <v>45495</v>
      </c>
      <c r="J487" s="2" t="s">
        <v>87</v>
      </c>
      <c r="K487" s="3">
        <v>45497</v>
      </c>
      <c r="L487" s="2" t="s">
        <v>1825</v>
      </c>
      <c r="M487" s="2" t="s">
        <v>1703</v>
      </c>
      <c r="N487" s="2">
        <f t="shared" si="20"/>
        <v>3</v>
      </c>
      <c r="O487" s="1" t="s">
        <v>1693</v>
      </c>
    </row>
    <row r="488" spans="1:15">
      <c r="A488" s="2">
        <v>476</v>
      </c>
      <c r="B488" s="2" t="s">
        <v>1683</v>
      </c>
      <c r="C488" s="2" t="s">
        <v>12</v>
      </c>
      <c r="D488" s="2" t="s">
        <v>15</v>
      </c>
      <c r="E488" s="2" t="s">
        <v>1716</v>
      </c>
      <c r="F488" s="2" t="s">
        <v>1702</v>
      </c>
      <c r="G488" s="76">
        <v>34603000</v>
      </c>
      <c r="H488" s="2" t="s">
        <v>1717</v>
      </c>
      <c r="I488" s="3">
        <v>45495</v>
      </c>
      <c r="J488" s="2" t="s">
        <v>87</v>
      </c>
      <c r="K488" s="3">
        <v>45497</v>
      </c>
      <c r="L488" s="2" t="s">
        <v>1825</v>
      </c>
      <c r="M488" s="2" t="s">
        <v>1703</v>
      </c>
      <c r="N488" s="2">
        <f t="shared" si="20"/>
        <v>3</v>
      </c>
      <c r="O488" s="1" t="s">
        <v>47</v>
      </c>
    </row>
    <row r="489" spans="1:15">
      <c r="A489" s="2">
        <v>477</v>
      </c>
      <c r="B489" s="2" t="s">
        <v>1796</v>
      </c>
      <c r="C489" s="2" t="s">
        <v>12</v>
      </c>
      <c r="D489" s="2" t="s">
        <v>13</v>
      </c>
      <c r="E489" s="2" t="s">
        <v>1718</v>
      </c>
      <c r="F489" s="2" t="s">
        <v>1702</v>
      </c>
      <c r="G489" s="76">
        <v>25160000</v>
      </c>
      <c r="H489" s="2" t="s">
        <v>1719</v>
      </c>
      <c r="I489" s="3">
        <v>45495</v>
      </c>
      <c r="J489" s="2" t="s">
        <v>87</v>
      </c>
      <c r="K489" s="3">
        <v>45497</v>
      </c>
      <c r="L489" s="2" t="s">
        <v>1825</v>
      </c>
      <c r="M489" s="2" t="s">
        <v>1703</v>
      </c>
      <c r="N489" s="2">
        <f t="shared" si="20"/>
        <v>3</v>
      </c>
      <c r="O489" s="1" t="s">
        <v>47</v>
      </c>
    </row>
    <row r="490" spans="1:15">
      <c r="A490" s="2">
        <v>478</v>
      </c>
      <c r="B490" s="2" t="s">
        <v>1797</v>
      </c>
      <c r="C490" s="2" t="s">
        <v>12</v>
      </c>
      <c r="D490" s="2" t="s">
        <v>927</v>
      </c>
      <c r="E490" s="2" t="s">
        <v>1720</v>
      </c>
      <c r="F490" s="2" t="s">
        <v>1702</v>
      </c>
      <c r="G490" s="76">
        <v>28336000</v>
      </c>
      <c r="H490" s="2" t="s">
        <v>1721</v>
      </c>
      <c r="I490" s="3">
        <v>45495</v>
      </c>
      <c r="J490" s="2" t="s">
        <v>87</v>
      </c>
      <c r="K490" s="3">
        <v>45497</v>
      </c>
      <c r="L490" s="2" t="s">
        <v>1825</v>
      </c>
      <c r="M490" s="2" t="s">
        <v>1703</v>
      </c>
      <c r="N490" s="2">
        <f t="shared" si="20"/>
        <v>3</v>
      </c>
      <c r="O490" s="1" t="s">
        <v>1805</v>
      </c>
    </row>
    <row r="491" spans="1:15">
      <c r="A491" s="2">
        <v>479</v>
      </c>
      <c r="B491" s="2" t="s">
        <v>1682</v>
      </c>
      <c r="C491" s="2" t="s">
        <v>12</v>
      </c>
      <c r="D491" s="2" t="s">
        <v>13</v>
      </c>
      <c r="E491" s="2" t="s">
        <v>1760</v>
      </c>
      <c r="F491" s="2" t="s">
        <v>1761</v>
      </c>
      <c r="G491" s="76">
        <v>41563000</v>
      </c>
      <c r="H491" s="2" t="s">
        <v>1762</v>
      </c>
      <c r="I491" s="3">
        <v>45495</v>
      </c>
      <c r="J491" s="2" t="s">
        <v>87</v>
      </c>
      <c r="K491" s="3">
        <v>45496</v>
      </c>
      <c r="L491" s="2" t="s">
        <v>1820</v>
      </c>
      <c r="M491" s="2" t="s">
        <v>1703</v>
      </c>
      <c r="N491" s="2">
        <f t="shared" ref="N491:N499" si="21">K491-I491+1</f>
        <v>2</v>
      </c>
      <c r="O491" s="1" t="s">
        <v>1700</v>
      </c>
    </row>
    <row r="492" spans="1:15">
      <c r="A492" s="2">
        <v>480</v>
      </c>
      <c r="B492" s="2" t="s">
        <v>1684</v>
      </c>
      <c r="C492" s="2" t="s">
        <v>12</v>
      </c>
      <c r="D492" s="2" t="s">
        <v>13</v>
      </c>
      <c r="E492" s="2" t="s">
        <v>1722</v>
      </c>
      <c r="F492" s="2" t="s">
        <v>1702</v>
      </c>
      <c r="G492" s="76">
        <v>34000000</v>
      </c>
      <c r="H492" s="2" t="s">
        <v>1723</v>
      </c>
      <c r="I492" s="3">
        <v>45496</v>
      </c>
      <c r="J492" s="2" t="s">
        <v>1575</v>
      </c>
      <c r="K492" s="3">
        <v>45497</v>
      </c>
      <c r="L492" s="2" t="s">
        <v>1825</v>
      </c>
      <c r="M492" s="2" t="s">
        <v>1703</v>
      </c>
      <c r="N492" s="2">
        <f t="shared" si="21"/>
        <v>2</v>
      </c>
      <c r="O492" s="1" t="s">
        <v>1693</v>
      </c>
    </row>
    <row r="493" spans="1:15">
      <c r="A493" s="2">
        <v>481</v>
      </c>
      <c r="B493" s="2" t="s">
        <v>1682</v>
      </c>
      <c r="C493" s="2" t="s">
        <v>12</v>
      </c>
      <c r="D493" s="2" t="s">
        <v>13</v>
      </c>
      <c r="E493" s="2" t="s">
        <v>1214</v>
      </c>
      <c r="F493" s="2" t="s">
        <v>1702</v>
      </c>
      <c r="G493" s="76">
        <v>36567000</v>
      </c>
      <c r="H493" s="2" t="s">
        <v>1724</v>
      </c>
      <c r="I493" s="3">
        <v>45496</v>
      </c>
      <c r="J493" s="2" t="s">
        <v>1575</v>
      </c>
      <c r="K493" s="3">
        <v>45497</v>
      </c>
      <c r="L493" s="2" t="s">
        <v>1825</v>
      </c>
      <c r="M493" s="2" t="s">
        <v>1703</v>
      </c>
      <c r="N493" s="2">
        <f t="shared" si="21"/>
        <v>2</v>
      </c>
      <c r="O493" s="1" t="s">
        <v>1693</v>
      </c>
    </row>
    <row r="494" spans="1:15">
      <c r="A494" s="2">
        <v>482</v>
      </c>
      <c r="B494" s="2" t="s">
        <v>1682</v>
      </c>
      <c r="C494" s="2" t="s">
        <v>12</v>
      </c>
      <c r="D494" s="2" t="s">
        <v>14</v>
      </c>
      <c r="E494" s="2" t="s">
        <v>1725</v>
      </c>
      <c r="F494" s="2" t="s">
        <v>1702</v>
      </c>
      <c r="G494" s="76">
        <v>23764000</v>
      </c>
      <c r="H494" s="2" t="s">
        <v>1726</v>
      </c>
      <c r="I494" s="3">
        <v>45496</v>
      </c>
      <c r="J494" s="2" t="s">
        <v>1575</v>
      </c>
      <c r="K494" s="3">
        <v>45497</v>
      </c>
      <c r="L494" s="2" t="s">
        <v>1825</v>
      </c>
      <c r="M494" s="2" t="s">
        <v>1703</v>
      </c>
      <c r="N494" s="2">
        <f t="shared" si="21"/>
        <v>2</v>
      </c>
      <c r="O494" s="1" t="s">
        <v>47</v>
      </c>
    </row>
    <row r="495" spans="1:15">
      <c r="A495" s="2">
        <v>483</v>
      </c>
      <c r="B495" s="2" t="s">
        <v>1683</v>
      </c>
      <c r="C495" s="2" t="s">
        <v>12</v>
      </c>
      <c r="D495" s="2" t="s">
        <v>15</v>
      </c>
      <c r="E495" s="2" t="s">
        <v>1727</v>
      </c>
      <c r="F495" s="2" t="s">
        <v>1702</v>
      </c>
      <c r="G495" s="76">
        <v>266035440</v>
      </c>
      <c r="H495" s="2" t="s">
        <v>1728</v>
      </c>
      <c r="I495" s="3">
        <v>45496</v>
      </c>
      <c r="J495" s="2" t="s">
        <v>1575</v>
      </c>
      <c r="K495" s="3">
        <v>45497</v>
      </c>
      <c r="L495" s="2" t="s">
        <v>1825</v>
      </c>
      <c r="M495" s="2" t="s">
        <v>1703</v>
      </c>
      <c r="N495" s="2">
        <f t="shared" si="21"/>
        <v>2</v>
      </c>
      <c r="O495" s="1" t="s">
        <v>1693</v>
      </c>
    </row>
    <row r="496" spans="1:15">
      <c r="A496" s="2">
        <v>484</v>
      </c>
      <c r="B496" s="2" t="s">
        <v>1798</v>
      </c>
      <c r="C496" s="2" t="s">
        <v>12</v>
      </c>
      <c r="D496" s="2" t="s">
        <v>261</v>
      </c>
      <c r="E496" s="2" t="s">
        <v>1140</v>
      </c>
      <c r="F496" s="2" t="s">
        <v>1702</v>
      </c>
      <c r="G496" s="76">
        <v>54697000</v>
      </c>
      <c r="H496" s="2" t="s">
        <v>1729</v>
      </c>
      <c r="I496" s="3">
        <v>45496</v>
      </c>
      <c r="J496" s="2" t="s">
        <v>1575</v>
      </c>
      <c r="K496" s="3">
        <v>45497</v>
      </c>
      <c r="L496" s="2" t="s">
        <v>1825</v>
      </c>
      <c r="M496" s="2" t="s">
        <v>1703</v>
      </c>
      <c r="N496" s="2">
        <f t="shared" si="21"/>
        <v>2</v>
      </c>
      <c r="O496" s="1" t="s">
        <v>1693</v>
      </c>
    </row>
    <row r="497" spans="1:15">
      <c r="A497" s="2">
        <v>485</v>
      </c>
      <c r="B497" s="2" t="s">
        <v>1683</v>
      </c>
      <c r="C497" s="2" t="s">
        <v>12</v>
      </c>
      <c r="D497" s="2" t="s">
        <v>15</v>
      </c>
      <c r="E497" s="2" t="s">
        <v>1730</v>
      </c>
      <c r="F497" s="2" t="s">
        <v>1702</v>
      </c>
      <c r="G497" s="76">
        <v>50410000</v>
      </c>
      <c r="H497" s="2" t="s">
        <v>1731</v>
      </c>
      <c r="I497" s="3">
        <v>45496</v>
      </c>
      <c r="J497" s="2" t="s">
        <v>1575</v>
      </c>
      <c r="K497" s="3">
        <v>45497</v>
      </c>
      <c r="L497" s="2" t="s">
        <v>1825</v>
      </c>
      <c r="M497" s="2" t="s">
        <v>1703</v>
      </c>
      <c r="N497" s="2">
        <f t="shared" si="21"/>
        <v>2</v>
      </c>
      <c r="O497" s="1" t="s">
        <v>1693</v>
      </c>
    </row>
    <row r="498" spans="1:15">
      <c r="A498" s="2">
        <v>486</v>
      </c>
      <c r="B498" s="2" t="s">
        <v>1684</v>
      </c>
      <c r="C498" s="2" t="s">
        <v>12</v>
      </c>
      <c r="D498" s="2" t="s">
        <v>13</v>
      </c>
      <c r="E498" s="2" t="s">
        <v>1732</v>
      </c>
      <c r="F498" s="2" t="s">
        <v>1702</v>
      </c>
      <c r="G498" s="76">
        <v>23967000</v>
      </c>
      <c r="H498" s="2" t="s">
        <v>1733</v>
      </c>
      <c r="I498" s="3">
        <v>45496</v>
      </c>
      <c r="J498" s="2" t="s">
        <v>1575</v>
      </c>
      <c r="K498" s="3">
        <v>45497</v>
      </c>
      <c r="L498" s="2" t="s">
        <v>1825</v>
      </c>
      <c r="M498" s="2" t="s">
        <v>1703</v>
      </c>
      <c r="N498" s="2">
        <f t="shared" si="21"/>
        <v>2</v>
      </c>
      <c r="O498" s="1" t="s">
        <v>1693</v>
      </c>
    </row>
    <row r="499" spans="1:15">
      <c r="A499" s="2">
        <v>487</v>
      </c>
      <c r="B499" s="2" t="s">
        <v>1682</v>
      </c>
      <c r="C499" s="2" t="s">
        <v>12</v>
      </c>
      <c r="D499" s="2" t="s">
        <v>1792</v>
      </c>
      <c r="E499" s="2" t="s">
        <v>1734</v>
      </c>
      <c r="F499" s="2" t="s">
        <v>28</v>
      </c>
      <c r="G499" s="76">
        <v>16965000</v>
      </c>
      <c r="H499" s="2" t="s">
        <v>1735</v>
      </c>
      <c r="I499" s="3">
        <v>45496</v>
      </c>
      <c r="J499" s="2" t="s">
        <v>1575</v>
      </c>
      <c r="K499" s="3">
        <v>45497</v>
      </c>
      <c r="L499" s="2" t="s">
        <v>1825</v>
      </c>
      <c r="M499" s="2" t="s">
        <v>1703</v>
      </c>
      <c r="N499" s="2">
        <f t="shared" si="21"/>
        <v>2</v>
      </c>
      <c r="O499" s="1" t="s">
        <v>1826</v>
      </c>
    </row>
    <row r="500" spans="1:15">
      <c r="A500" s="2">
        <v>488</v>
      </c>
      <c r="B500" s="2" t="s">
        <v>1814</v>
      </c>
      <c r="C500" s="2" t="s">
        <v>12</v>
      </c>
      <c r="D500" s="2" t="s">
        <v>13</v>
      </c>
      <c r="E500" s="2" t="s">
        <v>1763</v>
      </c>
      <c r="F500" s="2" t="s">
        <v>1764</v>
      </c>
      <c r="G500" s="76">
        <v>47684000</v>
      </c>
      <c r="H500" s="2" t="s">
        <v>1766</v>
      </c>
      <c r="I500" s="3">
        <v>45496</v>
      </c>
      <c r="J500" s="2" t="s">
        <v>1575</v>
      </c>
      <c r="K500" s="3">
        <v>45498</v>
      </c>
      <c r="L500" s="2" t="s">
        <v>1777</v>
      </c>
      <c r="M500" s="2" t="s">
        <v>1703</v>
      </c>
      <c r="N500" s="2">
        <f t="shared" ref="N500:N505" si="22">K500-I500+1</f>
        <v>3</v>
      </c>
      <c r="O500" s="1" t="s">
        <v>1821</v>
      </c>
    </row>
    <row r="501" spans="1:15">
      <c r="A501" s="2">
        <v>489</v>
      </c>
      <c r="B501" s="2" t="s">
        <v>1682</v>
      </c>
      <c r="C501" s="2" t="s">
        <v>12</v>
      </c>
      <c r="D501" s="2" t="s">
        <v>13</v>
      </c>
      <c r="E501" s="2" t="s">
        <v>1763</v>
      </c>
      <c r="F501" s="2" t="s">
        <v>1764</v>
      </c>
      <c r="G501" s="76">
        <v>19146000</v>
      </c>
      <c r="H501" s="2" t="s">
        <v>1767</v>
      </c>
      <c r="I501" s="3">
        <v>45496</v>
      </c>
      <c r="J501" s="2" t="s">
        <v>1575</v>
      </c>
      <c r="K501" s="3">
        <v>45498</v>
      </c>
      <c r="L501" s="2" t="s">
        <v>1777</v>
      </c>
      <c r="M501" s="2" t="s">
        <v>1703</v>
      </c>
      <c r="N501" s="2">
        <f t="shared" si="22"/>
        <v>3</v>
      </c>
      <c r="O501" s="1" t="s">
        <v>1700</v>
      </c>
    </row>
    <row r="502" spans="1:15">
      <c r="A502" s="2">
        <v>490</v>
      </c>
      <c r="B502" s="2" t="s">
        <v>1682</v>
      </c>
      <c r="C502" s="2" t="s">
        <v>12</v>
      </c>
      <c r="D502" s="2" t="s">
        <v>13</v>
      </c>
      <c r="E502" s="2" t="s">
        <v>1765</v>
      </c>
      <c r="F502" s="2" t="s">
        <v>1764</v>
      </c>
      <c r="G502" s="76">
        <v>64053000</v>
      </c>
      <c r="H502" s="2" t="s">
        <v>1768</v>
      </c>
      <c r="I502" s="3">
        <v>45496</v>
      </c>
      <c r="J502" s="2" t="s">
        <v>1575</v>
      </c>
      <c r="K502" s="3">
        <v>45498</v>
      </c>
      <c r="L502" s="2" t="s">
        <v>1777</v>
      </c>
      <c r="M502" s="2" t="s">
        <v>1703</v>
      </c>
      <c r="N502" s="2">
        <f t="shared" si="22"/>
        <v>3</v>
      </c>
      <c r="O502" s="1" t="s">
        <v>1700</v>
      </c>
    </row>
    <row r="503" spans="1:15">
      <c r="A503" s="2">
        <v>491</v>
      </c>
      <c r="B503" s="2" t="s">
        <v>1684</v>
      </c>
      <c r="C503" s="2" t="s">
        <v>12</v>
      </c>
      <c r="D503" s="2" t="s">
        <v>1792</v>
      </c>
      <c r="E503" s="2" t="s">
        <v>1736</v>
      </c>
      <c r="F503" s="2" t="s">
        <v>1702</v>
      </c>
      <c r="G503" s="76">
        <v>6863000</v>
      </c>
      <c r="H503" s="2" t="s">
        <v>1737</v>
      </c>
      <c r="I503" s="3">
        <v>45497</v>
      </c>
      <c r="J503" s="2" t="s">
        <v>1323</v>
      </c>
      <c r="K503" s="3">
        <v>45497</v>
      </c>
      <c r="L503" s="2" t="s">
        <v>1825</v>
      </c>
      <c r="M503" s="2" t="s">
        <v>1703</v>
      </c>
      <c r="N503" s="2">
        <f t="shared" si="22"/>
        <v>1</v>
      </c>
      <c r="O503" s="1" t="s">
        <v>1693</v>
      </c>
    </row>
    <row r="504" spans="1:15">
      <c r="A504" s="2">
        <v>492</v>
      </c>
      <c r="B504" s="2" t="s">
        <v>1682</v>
      </c>
      <c r="C504" s="2" t="s">
        <v>12</v>
      </c>
      <c r="D504" s="2" t="s">
        <v>13</v>
      </c>
      <c r="E504" s="2" t="s">
        <v>1738</v>
      </c>
      <c r="F504" s="2" t="s">
        <v>1702</v>
      </c>
      <c r="G504" s="76">
        <v>48330000</v>
      </c>
      <c r="H504" s="2" t="s">
        <v>1739</v>
      </c>
      <c r="I504" s="3">
        <v>45497</v>
      </c>
      <c r="J504" s="2" t="s">
        <v>1323</v>
      </c>
      <c r="K504" s="3">
        <v>45502</v>
      </c>
      <c r="L504" s="2" t="s">
        <v>1759</v>
      </c>
      <c r="M504" s="2" t="s">
        <v>1703</v>
      </c>
      <c r="N504" s="2">
        <f t="shared" si="22"/>
        <v>6</v>
      </c>
      <c r="O504" s="1" t="s">
        <v>1692</v>
      </c>
    </row>
    <row r="505" spans="1:15">
      <c r="A505" s="2">
        <v>493</v>
      </c>
      <c r="B505" s="2" t="s">
        <v>1799</v>
      </c>
      <c r="C505" s="2" t="s">
        <v>12</v>
      </c>
      <c r="D505" s="2" t="s">
        <v>13</v>
      </c>
      <c r="E505" s="2" t="s">
        <v>1740</v>
      </c>
      <c r="F505" s="2" t="s">
        <v>1702</v>
      </c>
      <c r="G505" s="76">
        <v>54000000</v>
      </c>
      <c r="H505" s="2" t="s">
        <v>1741</v>
      </c>
      <c r="I505" s="3">
        <v>45497</v>
      </c>
      <c r="J505" s="2" t="s">
        <v>1323</v>
      </c>
      <c r="K505" s="3">
        <v>45502</v>
      </c>
      <c r="L505" s="2" t="s">
        <v>1759</v>
      </c>
      <c r="M505" s="2" t="s">
        <v>1703</v>
      </c>
      <c r="N505" s="2">
        <f t="shared" si="22"/>
        <v>6</v>
      </c>
      <c r="O505" s="1" t="s">
        <v>1692</v>
      </c>
    </row>
    <row r="506" spans="1:15">
      <c r="A506" s="2">
        <v>494</v>
      </c>
      <c r="B506" s="2" t="s">
        <v>1815</v>
      </c>
      <c r="C506" s="2" t="s">
        <v>12</v>
      </c>
      <c r="D506" s="2" t="s">
        <v>13</v>
      </c>
      <c r="E506" s="2" t="s">
        <v>1769</v>
      </c>
      <c r="F506" s="2" t="s">
        <v>1764</v>
      </c>
      <c r="G506" s="76">
        <v>28534000</v>
      </c>
      <c r="H506" s="2" t="s">
        <v>1772</v>
      </c>
      <c r="I506" s="3">
        <v>45497</v>
      </c>
      <c r="J506" s="2" t="s">
        <v>1323</v>
      </c>
      <c r="K506" s="3">
        <v>45498</v>
      </c>
      <c r="L506" s="2" t="s">
        <v>1777</v>
      </c>
      <c r="M506" s="2" t="s">
        <v>1703</v>
      </c>
      <c r="N506" s="2">
        <f t="shared" ref="N506:N518" si="23">K506-I506+1</f>
        <v>2</v>
      </c>
      <c r="O506" s="1" t="s">
        <v>1700</v>
      </c>
    </row>
    <row r="507" spans="1:15">
      <c r="A507" s="2">
        <v>495</v>
      </c>
      <c r="B507" s="2" t="s">
        <v>1683</v>
      </c>
      <c r="C507" s="2" t="s">
        <v>12</v>
      </c>
      <c r="D507" s="2" t="s">
        <v>15</v>
      </c>
      <c r="E507" s="2" t="s">
        <v>1770</v>
      </c>
      <c r="F507" s="2" t="s">
        <v>1771</v>
      </c>
      <c r="G507" s="76">
        <v>54780000</v>
      </c>
      <c r="H507" s="2" t="s">
        <v>1773</v>
      </c>
      <c r="I507" s="3">
        <v>45497</v>
      </c>
      <c r="J507" s="2" t="s">
        <v>1323</v>
      </c>
      <c r="K507" s="3">
        <v>45502</v>
      </c>
      <c r="L507" s="2" t="s">
        <v>1759</v>
      </c>
      <c r="M507" s="2" t="s">
        <v>1703</v>
      </c>
      <c r="N507" s="2">
        <f t="shared" si="23"/>
        <v>6</v>
      </c>
      <c r="O507" s="1" t="s">
        <v>1807</v>
      </c>
    </row>
    <row r="508" spans="1:15">
      <c r="A508" s="2">
        <v>496</v>
      </c>
      <c r="B508" s="2" t="s">
        <v>1808</v>
      </c>
      <c r="C508" s="2" t="s">
        <v>12</v>
      </c>
      <c r="D508" s="2" t="s">
        <v>14</v>
      </c>
      <c r="E508" s="2" t="s">
        <v>1778</v>
      </c>
      <c r="F508" s="2" t="s">
        <v>1779</v>
      </c>
      <c r="G508" s="76">
        <v>18294440</v>
      </c>
      <c r="H508" s="2" t="s">
        <v>1781</v>
      </c>
      <c r="I508" s="3">
        <v>45497</v>
      </c>
      <c r="J508" s="2" t="s">
        <v>1323</v>
      </c>
      <c r="K508" s="3">
        <v>45502</v>
      </c>
      <c r="L508" s="2" t="s">
        <v>1822</v>
      </c>
      <c r="M508" s="2" t="s">
        <v>1703</v>
      </c>
      <c r="N508" s="2">
        <f t="shared" si="23"/>
        <v>6</v>
      </c>
      <c r="O508" s="1" t="s">
        <v>1810</v>
      </c>
    </row>
    <row r="509" spans="1:15">
      <c r="A509" s="2">
        <v>497</v>
      </c>
      <c r="B509" s="2" t="s">
        <v>1812</v>
      </c>
      <c r="C509" s="2" t="s">
        <v>12</v>
      </c>
      <c r="D509" s="2" t="s">
        <v>13</v>
      </c>
      <c r="E509" s="2" t="s">
        <v>1738</v>
      </c>
      <c r="F509" s="2" t="s">
        <v>1784</v>
      </c>
      <c r="G509" s="76">
        <v>6490000</v>
      </c>
      <c r="H509" s="2" t="s">
        <v>1785</v>
      </c>
      <c r="I509" s="3">
        <v>45497</v>
      </c>
      <c r="J509" s="2" t="s">
        <v>1323</v>
      </c>
      <c r="K509" s="3">
        <v>45503</v>
      </c>
      <c r="L509" s="2" t="s">
        <v>1820</v>
      </c>
      <c r="M509" s="2" t="s">
        <v>1703</v>
      </c>
      <c r="N509" s="2">
        <f t="shared" si="23"/>
        <v>7</v>
      </c>
      <c r="O509" s="1" t="s">
        <v>1699</v>
      </c>
    </row>
    <row r="510" spans="1:15">
      <c r="A510" s="2">
        <v>498</v>
      </c>
      <c r="B510" s="2" t="s">
        <v>1800</v>
      </c>
      <c r="C510" s="2" t="s">
        <v>12</v>
      </c>
      <c r="D510" s="2" t="s">
        <v>1793</v>
      </c>
      <c r="E510" s="2" t="s">
        <v>1742</v>
      </c>
      <c r="F510" s="2" t="s">
        <v>1702</v>
      </c>
      <c r="G510" s="76">
        <v>19103000</v>
      </c>
      <c r="H510" s="2" t="s">
        <v>1780</v>
      </c>
      <c r="I510" s="3">
        <v>45498</v>
      </c>
      <c r="J510" s="2" t="s">
        <v>905</v>
      </c>
      <c r="K510" s="3">
        <v>45502</v>
      </c>
      <c r="L510" s="2" t="s">
        <v>1759</v>
      </c>
      <c r="M510" s="2" t="s">
        <v>1703</v>
      </c>
      <c r="N510" s="2">
        <f t="shared" si="23"/>
        <v>5</v>
      </c>
      <c r="O510" s="1" t="s">
        <v>1692</v>
      </c>
    </row>
    <row r="511" spans="1:15">
      <c r="A511" s="2">
        <v>499</v>
      </c>
      <c r="B511" s="2" t="s">
        <v>1682</v>
      </c>
      <c r="C511" s="2" t="s">
        <v>12</v>
      </c>
      <c r="D511" s="2" t="s">
        <v>14</v>
      </c>
      <c r="E511" s="2" t="s">
        <v>1743</v>
      </c>
      <c r="F511" s="2" t="s">
        <v>1702</v>
      </c>
      <c r="G511" s="76">
        <v>45945000</v>
      </c>
      <c r="H511" s="2" t="s">
        <v>1744</v>
      </c>
      <c r="I511" s="3">
        <v>45498</v>
      </c>
      <c r="J511" s="2" t="s">
        <v>905</v>
      </c>
      <c r="K511" s="3">
        <v>45502</v>
      </c>
      <c r="L511" s="2" t="s">
        <v>1759</v>
      </c>
      <c r="M511" s="2" t="s">
        <v>1703</v>
      </c>
      <c r="N511" s="2">
        <f t="shared" si="23"/>
        <v>5</v>
      </c>
      <c r="O511" s="1" t="s">
        <v>1692</v>
      </c>
    </row>
    <row r="512" spans="1:15">
      <c r="A512" s="2">
        <v>500</v>
      </c>
      <c r="B512" s="2" t="s">
        <v>1801</v>
      </c>
      <c r="C512" s="2" t="s">
        <v>12</v>
      </c>
      <c r="D512" s="2" t="s">
        <v>13</v>
      </c>
      <c r="E512" s="2" t="s">
        <v>1740</v>
      </c>
      <c r="F512" s="2" t="s">
        <v>1702</v>
      </c>
      <c r="G512" s="76">
        <v>54000000</v>
      </c>
      <c r="H512" s="2" t="s">
        <v>1745</v>
      </c>
      <c r="I512" s="3">
        <v>45498</v>
      </c>
      <c r="J512" s="2" t="s">
        <v>905</v>
      </c>
      <c r="K512" s="3">
        <v>45502</v>
      </c>
      <c r="L512" s="2" t="s">
        <v>1830</v>
      </c>
      <c r="M512" s="2" t="s">
        <v>1703</v>
      </c>
      <c r="N512" s="2">
        <f t="shared" si="23"/>
        <v>5</v>
      </c>
      <c r="O512" s="1" t="s">
        <v>1831</v>
      </c>
    </row>
    <row r="513" spans="1:19">
      <c r="A513" s="2">
        <v>501</v>
      </c>
      <c r="B513" s="2" t="s">
        <v>1684</v>
      </c>
      <c r="C513" s="2" t="s">
        <v>12</v>
      </c>
      <c r="D513" s="2" t="s">
        <v>14</v>
      </c>
      <c r="E513" s="2" t="s">
        <v>1786</v>
      </c>
      <c r="F513" s="2" t="s">
        <v>1787</v>
      </c>
      <c r="G513" s="76">
        <v>15576000</v>
      </c>
      <c r="H513" s="2" t="s">
        <v>1788</v>
      </c>
      <c r="I513" s="3">
        <v>45498</v>
      </c>
      <c r="J513" s="2" t="s">
        <v>905</v>
      </c>
      <c r="K513" s="3">
        <v>45503</v>
      </c>
      <c r="L513" s="2" t="s">
        <v>1823</v>
      </c>
      <c r="M513" s="2" t="s">
        <v>1703</v>
      </c>
      <c r="N513" s="2">
        <f t="shared" si="23"/>
        <v>6</v>
      </c>
      <c r="O513" s="1" t="s">
        <v>1698</v>
      </c>
    </row>
    <row r="514" spans="1:19">
      <c r="A514" s="2">
        <v>502</v>
      </c>
      <c r="B514" s="2" t="s">
        <v>1683</v>
      </c>
      <c r="C514" s="2" t="s">
        <v>12</v>
      </c>
      <c r="D514" s="2" t="s">
        <v>13</v>
      </c>
      <c r="E514" s="2" t="s">
        <v>1707</v>
      </c>
      <c r="F514" s="2" t="s">
        <v>1702</v>
      </c>
      <c r="G514" s="76">
        <v>14000000</v>
      </c>
      <c r="H514" s="2" t="s">
        <v>1746</v>
      </c>
      <c r="I514" s="3">
        <v>45499</v>
      </c>
      <c r="J514" s="2" t="s">
        <v>913</v>
      </c>
      <c r="K514" s="3">
        <v>45502</v>
      </c>
      <c r="L514" s="2" t="s">
        <v>1830</v>
      </c>
      <c r="M514" s="2" t="s">
        <v>1703</v>
      </c>
      <c r="N514" s="2">
        <f t="shared" si="23"/>
        <v>4</v>
      </c>
      <c r="O514" s="1" t="s">
        <v>1692</v>
      </c>
    </row>
    <row r="515" spans="1:19">
      <c r="A515" s="2">
        <v>503</v>
      </c>
      <c r="B515" s="2" t="s">
        <v>1683</v>
      </c>
      <c r="C515" s="2" t="s">
        <v>12</v>
      </c>
      <c r="D515" s="2" t="s">
        <v>13</v>
      </c>
      <c r="E515" s="2" t="s">
        <v>1747</v>
      </c>
      <c r="F515" s="2" t="s">
        <v>1702</v>
      </c>
      <c r="G515" s="76">
        <v>12360000</v>
      </c>
      <c r="H515" s="2" t="s">
        <v>1746</v>
      </c>
      <c r="I515" s="3">
        <v>45499</v>
      </c>
      <c r="J515" s="2" t="s">
        <v>913</v>
      </c>
      <c r="K515" s="3">
        <v>45502</v>
      </c>
      <c r="L515" s="2" t="s">
        <v>1830</v>
      </c>
      <c r="M515" s="2" t="s">
        <v>1703</v>
      </c>
      <c r="N515" s="2">
        <f t="shared" si="23"/>
        <v>4</v>
      </c>
      <c r="O515" s="1" t="s">
        <v>1831</v>
      </c>
    </row>
    <row r="516" spans="1:19">
      <c r="A516" s="2">
        <v>504</v>
      </c>
      <c r="B516" s="2" t="s">
        <v>1683</v>
      </c>
      <c r="C516" s="2" t="s">
        <v>12</v>
      </c>
      <c r="D516" s="2" t="s">
        <v>927</v>
      </c>
      <c r="E516" s="2" t="s">
        <v>1720</v>
      </c>
      <c r="F516" s="2" t="s">
        <v>1702</v>
      </c>
      <c r="G516" s="76">
        <v>28787000</v>
      </c>
      <c r="H516" s="2" t="s">
        <v>1721</v>
      </c>
      <c r="I516" s="3">
        <v>45499</v>
      </c>
      <c r="J516" s="2" t="s">
        <v>913</v>
      </c>
      <c r="K516" s="3">
        <v>45502</v>
      </c>
      <c r="L516" s="2" t="s">
        <v>1830</v>
      </c>
      <c r="M516" s="2" t="s">
        <v>1703</v>
      </c>
      <c r="N516" s="2">
        <f t="shared" si="23"/>
        <v>4</v>
      </c>
      <c r="O516" s="1" t="s">
        <v>1692</v>
      </c>
    </row>
    <row r="517" spans="1:19">
      <c r="A517" s="2">
        <v>505</v>
      </c>
      <c r="B517" s="2" t="s">
        <v>1682</v>
      </c>
      <c r="C517" s="2" t="s">
        <v>12</v>
      </c>
      <c r="D517" s="2" t="s">
        <v>15</v>
      </c>
      <c r="E517" s="2" t="s">
        <v>1774</v>
      </c>
      <c r="F517" s="2" t="s">
        <v>1771</v>
      </c>
      <c r="G517" s="76">
        <v>42780870</v>
      </c>
      <c r="H517" s="2" t="s">
        <v>1775</v>
      </c>
      <c r="I517" s="3">
        <v>45499</v>
      </c>
      <c r="J517" s="2" t="s">
        <v>913</v>
      </c>
      <c r="K517" s="3">
        <v>45510</v>
      </c>
      <c r="L517" s="2" t="s">
        <v>1862</v>
      </c>
      <c r="M517" s="2" t="s">
        <v>20</v>
      </c>
      <c r="N517" s="2">
        <f t="shared" si="23"/>
        <v>12</v>
      </c>
      <c r="O517" s="1" t="s">
        <v>677</v>
      </c>
    </row>
    <row r="518" spans="1:19">
      <c r="A518" s="2">
        <v>506</v>
      </c>
      <c r="B518" s="2" t="s">
        <v>1684</v>
      </c>
      <c r="C518" s="2" t="s">
        <v>12</v>
      </c>
      <c r="D518" s="2" t="s">
        <v>1816</v>
      </c>
      <c r="E518" s="2" t="s">
        <v>1736</v>
      </c>
      <c r="F518" s="2" t="s">
        <v>1764</v>
      </c>
      <c r="G518" s="76">
        <v>7816000</v>
      </c>
      <c r="H518" s="2" t="s">
        <v>1776</v>
      </c>
      <c r="I518" s="3">
        <v>45499</v>
      </c>
      <c r="J518" s="2" t="s">
        <v>913</v>
      </c>
      <c r="K518" s="3">
        <v>45509</v>
      </c>
      <c r="L518" s="2" t="s">
        <v>1868</v>
      </c>
      <c r="M518" s="2" t="s">
        <v>20</v>
      </c>
      <c r="N518" s="2">
        <f t="shared" si="23"/>
        <v>11</v>
      </c>
      <c r="O518" s="1" t="s">
        <v>1700</v>
      </c>
    </row>
    <row r="519" spans="1:19">
      <c r="A519" s="2">
        <v>507</v>
      </c>
      <c r="B519" s="2" t="s">
        <v>1809</v>
      </c>
      <c r="C519" s="2" t="s">
        <v>12</v>
      </c>
      <c r="D519" s="2" t="s">
        <v>13</v>
      </c>
      <c r="E519" s="2" t="s">
        <v>1782</v>
      </c>
      <c r="F519" s="2" t="s">
        <v>1779</v>
      </c>
      <c r="G519" s="76">
        <v>37708000</v>
      </c>
      <c r="H519" s="2" t="s">
        <v>1783</v>
      </c>
      <c r="I519" s="3">
        <v>45499</v>
      </c>
      <c r="J519" s="2" t="s">
        <v>913</v>
      </c>
      <c r="K519" s="3">
        <v>45502</v>
      </c>
      <c r="L519" s="2" t="s">
        <v>1822</v>
      </c>
      <c r="M519" s="2" t="s">
        <v>1703</v>
      </c>
      <c r="N519" s="2">
        <f t="shared" ref="N519:N582" si="24">K519-I519+1</f>
        <v>4</v>
      </c>
      <c r="O519" s="1" t="s">
        <v>1811</v>
      </c>
    </row>
    <row r="520" spans="1:19">
      <c r="A520" s="2">
        <v>508</v>
      </c>
      <c r="B520" s="2" t="s">
        <v>1683</v>
      </c>
      <c r="C520" s="2" t="s">
        <v>12</v>
      </c>
      <c r="D520" s="2" t="s">
        <v>1792</v>
      </c>
      <c r="E520" s="2" t="s">
        <v>1748</v>
      </c>
      <c r="F520" s="2" t="s">
        <v>1702</v>
      </c>
      <c r="G520" s="76">
        <v>19602000</v>
      </c>
      <c r="H520" s="2" t="s">
        <v>1749</v>
      </c>
      <c r="I520" s="3">
        <v>45502</v>
      </c>
      <c r="J520" s="2" t="s">
        <v>1759</v>
      </c>
      <c r="K520" s="3">
        <v>45503</v>
      </c>
      <c r="L520" s="2" t="s">
        <v>1820</v>
      </c>
      <c r="M520" s="2" t="s">
        <v>1703</v>
      </c>
      <c r="N520" s="2">
        <f t="shared" si="24"/>
        <v>2</v>
      </c>
      <c r="O520" s="1" t="s">
        <v>1692</v>
      </c>
    </row>
    <row r="521" spans="1:19">
      <c r="A521" s="2">
        <v>509</v>
      </c>
      <c r="B521" s="2" t="s">
        <v>1684</v>
      </c>
      <c r="C521" s="2" t="s">
        <v>12</v>
      </c>
      <c r="D521" s="2" t="s">
        <v>1793</v>
      </c>
      <c r="E521" s="2" t="s">
        <v>1750</v>
      </c>
      <c r="F521" s="2" t="s">
        <v>1702</v>
      </c>
      <c r="G521" s="76">
        <v>14707000</v>
      </c>
      <c r="H521" s="2" t="s">
        <v>1751</v>
      </c>
      <c r="I521" s="3">
        <v>45502</v>
      </c>
      <c r="J521" s="2" t="s">
        <v>1759</v>
      </c>
      <c r="K521" s="3">
        <v>45503</v>
      </c>
      <c r="L521" s="2" t="s">
        <v>1820</v>
      </c>
      <c r="M521" s="2" t="s">
        <v>1703</v>
      </c>
      <c r="N521" s="2">
        <f t="shared" si="24"/>
        <v>2</v>
      </c>
      <c r="O521" s="1" t="s">
        <v>1692</v>
      </c>
    </row>
    <row r="522" spans="1:19">
      <c r="A522" s="2">
        <v>510</v>
      </c>
      <c r="B522" s="2" t="s">
        <v>1802</v>
      </c>
      <c r="C522" s="2" t="s">
        <v>12</v>
      </c>
      <c r="D522" s="2" t="s">
        <v>1792</v>
      </c>
      <c r="E522" s="2" t="s">
        <v>1736</v>
      </c>
      <c r="F522" s="2" t="s">
        <v>1702</v>
      </c>
      <c r="G522" s="76">
        <v>25000000</v>
      </c>
      <c r="H522" s="2" t="s">
        <v>1752</v>
      </c>
      <c r="I522" s="3">
        <v>45502</v>
      </c>
      <c r="J522" s="2" t="s">
        <v>1759</v>
      </c>
      <c r="K522" s="3">
        <v>45503</v>
      </c>
      <c r="L522" s="2" t="s">
        <v>1829</v>
      </c>
      <c r="M522" s="2" t="s">
        <v>1703</v>
      </c>
      <c r="N522" s="2">
        <f t="shared" si="24"/>
        <v>2</v>
      </c>
      <c r="O522" s="1" t="s">
        <v>1692</v>
      </c>
    </row>
    <row r="523" spans="1:19">
      <c r="A523" s="2">
        <v>511</v>
      </c>
      <c r="B523" s="2" t="s">
        <v>1682</v>
      </c>
      <c r="C523" s="2" t="s">
        <v>12</v>
      </c>
      <c r="D523" s="2" t="s">
        <v>1813</v>
      </c>
      <c r="E523" s="2" t="s">
        <v>1214</v>
      </c>
      <c r="F523" s="2" t="s">
        <v>1789</v>
      </c>
      <c r="G523" s="76">
        <v>6875000</v>
      </c>
      <c r="H523" s="2" t="s">
        <v>1790</v>
      </c>
      <c r="I523" s="3">
        <v>45502</v>
      </c>
      <c r="J523" s="2" t="s">
        <v>1759</v>
      </c>
      <c r="K523" s="3">
        <v>45509</v>
      </c>
      <c r="L523" s="2" t="s">
        <v>1859</v>
      </c>
      <c r="M523" s="2" t="s">
        <v>20</v>
      </c>
      <c r="N523" s="2">
        <f t="shared" si="24"/>
        <v>8</v>
      </c>
      <c r="O523" s="1" t="s">
        <v>1699</v>
      </c>
    </row>
    <row r="524" spans="1:19">
      <c r="A524" s="2">
        <v>512</v>
      </c>
      <c r="B524" s="2" t="s">
        <v>1682</v>
      </c>
      <c r="C524" s="2" t="s">
        <v>12</v>
      </c>
      <c r="D524" s="2" t="s">
        <v>13</v>
      </c>
      <c r="E524" s="2" t="s">
        <v>1753</v>
      </c>
      <c r="F524" s="2" t="s">
        <v>1702</v>
      </c>
      <c r="G524" s="76">
        <v>24090000</v>
      </c>
      <c r="H524" s="2" t="s">
        <v>1754</v>
      </c>
      <c r="I524" s="3">
        <v>45503</v>
      </c>
      <c r="J524" s="2" t="s">
        <v>1575</v>
      </c>
      <c r="K524" s="3">
        <v>45503</v>
      </c>
      <c r="L524" s="2" t="s">
        <v>1829</v>
      </c>
      <c r="M524" s="2" t="s">
        <v>1703</v>
      </c>
      <c r="N524" s="2">
        <f t="shared" si="24"/>
        <v>1</v>
      </c>
      <c r="O524" s="1" t="s">
        <v>1692</v>
      </c>
    </row>
    <row r="525" spans="1:19">
      <c r="A525" s="2">
        <v>513</v>
      </c>
      <c r="B525" s="2" t="s">
        <v>1803</v>
      </c>
      <c r="C525" s="2" t="s">
        <v>12</v>
      </c>
      <c r="D525" s="2" t="s">
        <v>14</v>
      </c>
      <c r="E525" s="2" t="s">
        <v>1725</v>
      </c>
      <c r="F525" s="2" t="s">
        <v>1702</v>
      </c>
      <c r="G525" s="76">
        <v>22521000</v>
      </c>
      <c r="H525" s="2" t="s">
        <v>1755</v>
      </c>
      <c r="I525" s="3">
        <v>45503</v>
      </c>
      <c r="J525" s="2" t="s">
        <v>1575</v>
      </c>
      <c r="K525" s="3">
        <v>45503</v>
      </c>
      <c r="L525" s="2" t="s">
        <v>1829</v>
      </c>
      <c r="M525" s="2" t="s">
        <v>1703</v>
      </c>
      <c r="N525" s="2">
        <f t="shared" si="24"/>
        <v>1</v>
      </c>
      <c r="O525" s="1" t="s">
        <v>1806</v>
      </c>
    </row>
    <row r="526" spans="1:19">
      <c r="A526" s="2">
        <v>514</v>
      </c>
      <c r="B526" s="2" t="s">
        <v>1682</v>
      </c>
      <c r="C526" s="2" t="s">
        <v>12</v>
      </c>
      <c r="D526" s="2" t="s">
        <v>13</v>
      </c>
      <c r="E526" s="2" t="s">
        <v>1457</v>
      </c>
      <c r="F526" s="2" t="s">
        <v>1702</v>
      </c>
      <c r="G526" s="76">
        <v>21521000</v>
      </c>
      <c r="H526" s="2" t="s">
        <v>1756</v>
      </c>
      <c r="I526" s="3">
        <v>45503</v>
      </c>
      <c r="J526" s="2" t="s">
        <v>1575</v>
      </c>
      <c r="K526" s="3">
        <v>45503</v>
      </c>
      <c r="L526" s="2" t="s">
        <v>1829</v>
      </c>
      <c r="M526" s="2" t="s">
        <v>1703</v>
      </c>
      <c r="N526" s="2">
        <f t="shared" si="24"/>
        <v>1</v>
      </c>
      <c r="O526" s="1" t="s">
        <v>1692</v>
      </c>
    </row>
    <row r="527" spans="1:19" s="44" customFormat="1" ht="17.25" thickBot="1">
      <c r="A527" s="2">
        <v>515</v>
      </c>
      <c r="B527" s="89" t="s">
        <v>1683</v>
      </c>
      <c r="C527" s="89" t="s">
        <v>12</v>
      </c>
      <c r="D527" s="89" t="s">
        <v>1794</v>
      </c>
      <c r="E527" s="89" t="s">
        <v>1757</v>
      </c>
      <c r="F527" s="89" t="s">
        <v>1702</v>
      </c>
      <c r="G527" s="90">
        <v>49676000</v>
      </c>
      <c r="H527" s="89" t="s">
        <v>1758</v>
      </c>
      <c r="I527" s="91">
        <v>45504</v>
      </c>
      <c r="J527" s="89" t="s">
        <v>1323</v>
      </c>
      <c r="K527" s="91">
        <v>45506</v>
      </c>
      <c r="L527" s="89" t="s">
        <v>1869</v>
      </c>
      <c r="M527" s="89" t="s">
        <v>1845</v>
      </c>
      <c r="N527" s="89">
        <f t="shared" si="24"/>
        <v>3</v>
      </c>
      <c r="O527" s="44" t="s">
        <v>1693</v>
      </c>
      <c r="P527" s="43"/>
      <c r="Q527" s="43"/>
      <c r="R527" s="43"/>
      <c r="S527" s="43"/>
    </row>
    <row r="528" spans="1:19" ht="17.25" thickTop="1">
      <c r="A528" s="2">
        <v>516</v>
      </c>
      <c r="B528" s="92" t="s">
        <v>1798</v>
      </c>
      <c r="C528" s="92" t="s">
        <v>12</v>
      </c>
      <c r="D528" s="92" t="s">
        <v>1795</v>
      </c>
      <c r="E528" s="92" t="s">
        <v>1791</v>
      </c>
      <c r="F528" s="92" t="s">
        <v>1787</v>
      </c>
      <c r="G528" s="93">
        <v>5918000</v>
      </c>
      <c r="H528" s="92" t="s">
        <v>39</v>
      </c>
      <c r="I528" s="94">
        <v>45505</v>
      </c>
      <c r="J528" s="92" t="s">
        <v>1777</v>
      </c>
      <c r="K528" s="94">
        <v>45509</v>
      </c>
      <c r="L528" s="92" t="s">
        <v>1882</v>
      </c>
      <c r="M528" s="92" t="s">
        <v>20</v>
      </c>
      <c r="N528" s="92">
        <f t="shared" si="24"/>
        <v>5</v>
      </c>
      <c r="O528" s="92" t="s">
        <v>1699</v>
      </c>
    </row>
    <row r="529" spans="1:15">
      <c r="A529" s="2">
        <v>517</v>
      </c>
      <c r="B529" s="2" t="s">
        <v>1837</v>
      </c>
      <c r="C529" s="2" t="s">
        <v>1838</v>
      </c>
      <c r="D529" s="2" t="s">
        <v>1833</v>
      </c>
      <c r="E529" s="2" t="s">
        <v>1832</v>
      </c>
      <c r="F529" s="2" t="s">
        <v>1702</v>
      </c>
      <c r="G529" s="76">
        <v>10000000</v>
      </c>
      <c r="H529" s="2" t="s">
        <v>1746</v>
      </c>
      <c r="I529" s="3">
        <v>45505</v>
      </c>
      <c r="J529" s="2" t="s">
        <v>1777</v>
      </c>
      <c r="K529" s="3">
        <v>45506</v>
      </c>
      <c r="L529" s="2" t="s">
        <v>1869</v>
      </c>
      <c r="M529" s="2" t="s">
        <v>20</v>
      </c>
      <c r="N529" s="2">
        <f t="shared" si="24"/>
        <v>2</v>
      </c>
      <c r="O529" s="2" t="s">
        <v>1839</v>
      </c>
    </row>
    <row r="530" spans="1:15">
      <c r="A530" s="2">
        <v>518</v>
      </c>
      <c r="B530" s="2" t="s">
        <v>1844</v>
      </c>
      <c r="C530" s="2" t="s">
        <v>1838</v>
      </c>
      <c r="D530" s="2" t="s">
        <v>133</v>
      </c>
      <c r="E530" s="2" t="s">
        <v>1841</v>
      </c>
      <c r="F530" s="2" t="s">
        <v>1842</v>
      </c>
      <c r="G530" s="76">
        <v>11447700</v>
      </c>
      <c r="H530" s="2" t="s">
        <v>1843</v>
      </c>
      <c r="I530" s="3">
        <v>45505</v>
      </c>
      <c r="J530" s="2" t="s">
        <v>1840</v>
      </c>
      <c r="K530" s="3">
        <v>45511</v>
      </c>
      <c r="L530" s="2" t="s">
        <v>1911</v>
      </c>
      <c r="M530" s="2" t="s">
        <v>20</v>
      </c>
      <c r="N530" s="2">
        <f t="shared" si="24"/>
        <v>7</v>
      </c>
      <c r="O530" s="2" t="s">
        <v>677</v>
      </c>
    </row>
    <row r="531" spans="1:15">
      <c r="A531" s="2">
        <v>519</v>
      </c>
      <c r="B531" s="2" t="s">
        <v>1871</v>
      </c>
      <c r="C531" s="2" t="s">
        <v>12</v>
      </c>
      <c r="D531" s="2" t="s">
        <v>1849</v>
      </c>
      <c r="E531" s="2" t="s">
        <v>1850</v>
      </c>
      <c r="F531" s="2" t="s">
        <v>1847</v>
      </c>
      <c r="G531" s="76">
        <v>21370000</v>
      </c>
      <c r="H531" s="2" t="s">
        <v>1851</v>
      </c>
      <c r="I531" s="3">
        <v>45506</v>
      </c>
      <c r="J531" s="2" t="s">
        <v>37</v>
      </c>
      <c r="K531" s="3">
        <v>45509</v>
      </c>
      <c r="L531" s="2" t="s">
        <v>1882</v>
      </c>
      <c r="M531" s="2" t="s">
        <v>1852</v>
      </c>
      <c r="N531" s="2">
        <f t="shared" si="24"/>
        <v>4</v>
      </c>
      <c r="O531" s="2" t="s">
        <v>1875</v>
      </c>
    </row>
    <row r="532" spans="1:15">
      <c r="A532" s="2">
        <v>520</v>
      </c>
      <c r="B532" s="2" t="s">
        <v>1872</v>
      </c>
      <c r="C532" s="2" t="s">
        <v>12</v>
      </c>
      <c r="D532" s="2" t="s">
        <v>1848</v>
      </c>
      <c r="E532" s="2" t="s">
        <v>1853</v>
      </c>
      <c r="F532" s="2" t="s">
        <v>1847</v>
      </c>
      <c r="G532" s="76">
        <v>24090000</v>
      </c>
      <c r="H532" s="2" t="s">
        <v>1856</v>
      </c>
      <c r="I532" s="3">
        <v>45509</v>
      </c>
      <c r="J532" s="2" t="s">
        <v>1859</v>
      </c>
      <c r="K532" s="3">
        <v>45510</v>
      </c>
      <c r="L532" s="2" t="s">
        <v>1895</v>
      </c>
      <c r="M532" s="2" t="s">
        <v>1852</v>
      </c>
      <c r="N532" s="2">
        <f t="shared" si="24"/>
        <v>2</v>
      </c>
      <c r="O532" s="2" t="s">
        <v>1876</v>
      </c>
    </row>
    <row r="533" spans="1:15">
      <c r="A533" s="2">
        <v>521</v>
      </c>
      <c r="B533" s="2" t="s">
        <v>1873</v>
      </c>
      <c r="C533" s="2" t="s">
        <v>12</v>
      </c>
      <c r="D533" s="2" t="s">
        <v>1848</v>
      </c>
      <c r="E533" s="2" t="s">
        <v>1854</v>
      </c>
      <c r="F533" s="2" t="s">
        <v>1847</v>
      </c>
      <c r="G533" s="76">
        <v>18117000</v>
      </c>
      <c r="H533" s="2" t="s">
        <v>1857</v>
      </c>
      <c r="I533" s="3">
        <v>45509</v>
      </c>
      <c r="J533" s="2" t="s">
        <v>1859</v>
      </c>
      <c r="K533" s="3">
        <v>45509</v>
      </c>
      <c r="L533" s="2" t="s">
        <v>1882</v>
      </c>
      <c r="M533" s="2" t="s">
        <v>1852</v>
      </c>
      <c r="N533" s="2">
        <f t="shared" si="24"/>
        <v>1</v>
      </c>
      <c r="O533" s="2" t="s">
        <v>1875</v>
      </c>
    </row>
    <row r="534" spans="1:15">
      <c r="A534" s="2">
        <v>522</v>
      </c>
      <c r="B534" s="2" t="s">
        <v>1871</v>
      </c>
      <c r="C534" s="2" t="s">
        <v>12</v>
      </c>
      <c r="D534" s="2" t="s">
        <v>1848</v>
      </c>
      <c r="E534" s="2" t="s">
        <v>1855</v>
      </c>
      <c r="F534" s="2" t="s">
        <v>1847</v>
      </c>
      <c r="G534" s="76">
        <v>5202200</v>
      </c>
      <c r="H534" s="2" t="s">
        <v>1858</v>
      </c>
      <c r="I534" s="3">
        <v>45509</v>
      </c>
      <c r="J534" s="2" t="s">
        <v>1859</v>
      </c>
      <c r="K534" s="3">
        <v>45509</v>
      </c>
      <c r="L534" s="2" t="s">
        <v>1882</v>
      </c>
      <c r="M534" s="2" t="s">
        <v>1852</v>
      </c>
      <c r="N534" s="2">
        <f t="shared" si="24"/>
        <v>1</v>
      </c>
      <c r="O534" s="2" t="s">
        <v>61</v>
      </c>
    </row>
    <row r="535" spans="1:15">
      <c r="A535" s="2">
        <v>523</v>
      </c>
      <c r="B535" s="2" t="s">
        <v>1874</v>
      </c>
      <c r="C535" s="2" t="s">
        <v>12</v>
      </c>
      <c r="D535" s="2" t="s">
        <v>1848</v>
      </c>
      <c r="E535" s="2" t="s">
        <v>1860</v>
      </c>
      <c r="F535" s="2" t="s">
        <v>1847</v>
      </c>
      <c r="G535" s="76">
        <v>22123000</v>
      </c>
      <c r="H535" s="2" t="s">
        <v>1861</v>
      </c>
      <c r="I535" s="3">
        <v>45510</v>
      </c>
      <c r="J535" s="2" t="s">
        <v>1862</v>
      </c>
      <c r="K535" s="3">
        <v>45513</v>
      </c>
      <c r="L535" s="2" t="s">
        <v>1912</v>
      </c>
      <c r="M535" s="2" t="s">
        <v>20</v>
      </c>
      <c r="N535" s="2">
        <f t="shared" si="24"/>
        <v>4</v>
      </c>
      <c r="O535" s="2" t="s">
        <v>1875</v>
      </c>
    </row>
    <row r="536" spans="1:15">
      <c r="A536" s="2">
        <v>524</v>
      </c>
      <c r="B536" s="2" t="s">
        <v>1903</v>
      </c>
      <c r="C536" s="2" t="s">
        <v>1892</v>
      </c>
      <c r="D536" s="2" t="s">
        <v>1891</v>
      </c>
      <c r="E536" s="2" t="s">
        <v>1890</v>
      </c>
      <c r="F536" s="2" t="s">
        <v>1893</v>
      </c>
      <c r="G536" s="76">
        <v>11235000</v>
      </c>
      <c r="H536" s="2" t="s">
        <v>1894</v>
      </c>
      <c r="I536" s="3">
        <v>45510</v>
      </c>
      <c r="J536" s="2" t="s">
        <v>1895</v>
      </c>
      <c r="K536" s="3">
        <v>45511</v>
      </c>
      <c r="L536" s="2" t="s">
        <v>1911</v>
      </c>
      <c r="M536" s="2" t="s">
        <v>1887</v>
      </c>
      <c r="N536" s="2">
        <f t="shared" si="24"/>
        <v>2</v>
      </c>
      <c r="O536" s="2" t="s">
        <v>1909</v>
      </c>
    </row>
    <row r="537" spans="1:15">
      <c r="A537" s="2">
        <v>525</v>
      </c>
      <c r="B537" s="2" t="s">
        <v>1870</v>
      </c>
      <c r="C537" s="2" t="s">
        <v>12</v>
      </c>
      <c r="D537" s="2" t="s">
        <v>1848</v>
      </c>
      <c r="E537" s="2" t="s">
        <v>1846</v>
      </c>
      <c r="F537" s="2" t="s">
        <v>1847</v>
      </c>
      <c r="G537" s="76">
        <v>44720000</v>
      </c>
      <c r="H537" s="2" t="s">
        <v>1863</v>
      </c>
      <c r="I537" s="3">
        <v>45511</v>
      </c>
      <c r="J537" s="2" t="s">
        <v>1864</v>
      </c>
      <c r="K537" s="3">
        <v>45513</v>
      </c>
      <c r="L537" s="2" t="s">
        <v>1913</v>
      </c>
      <c r="M537" s="2" t="s">
        <v>20</v>
      </c>
      <c r="N537" s="2">
        <f t="shared" si="24"/>
        <v>3</v>
      </c>
      <c r="O537" s="2" t="s">
        <v>1875</v>
      </c>
    </row>
    <row r="538" spans="1:15">
      <c r="A538" s="2">
        <v>526</v>
      </c>
      <c r="B538" s="2" t="s">
        <v>1870</v>
      </c>
      <c r="C538" s="2" t="s">
        <v>12</v>
      </c>
      <c r="D538" s="2" t="s">
        <v>1865</v>
      </c>
      <c r="E538" s="2" t="s">
        <v>1866</v>
      </c>
      <c r="F538" s="2" t="s">
        <v>1847</v>
      </c>
      <c r="G538" s="76">
        <v>10000000</v>
      </c>
      <c r="H538" s="2" t="s">
        <v>1867</v>
      </c>
      <c r="I538" s="3">
        <v>45511</v>
      </c>
      <c r="J538" s="2" t="s">
        <v>1864</v>
      </c>
      <c r="K538" s="3">
        <v>45513</v>
      </c>
      <c r="L538" s="2" t="s">
        <v>1913</v>
      </c>
      <c r="M538" s="2" t="s">
        <v>20</v>
      </c>
      <c r="N538" s="2">
        <f t="shared" si="24"/>
        <v>3</v>
      </c>
      <c r="O538" s="2" t="s">
        <v>1875</v>
      </c>
    </row>
    <row r="539" spans="1:15">
      <c r="A539" s="2">
        <v>527</v>
      </c>
      <c r="B539" s="2" t="s">
        <v>1904</v>
      </c>
      <c r="C539" s="2" t="s">
        <v>12</v>
      </c>
      <c r="D539" s="2" t="s">
        <v>1898</v>
      </c>
      <c r="E539" s="2" t="s">
        <v>1897</v>
      </c>
      <c r="F539" s="2" t="s">
        <v>1893</v>
      </c>
      <c r="G539" s="76">
        <v>6019000</v>
      </c>
      <c r="H539" s="2" t="s">
        <v>1896</v>
      </c>
      <c r="I539" s="3">
        <v>45511</v>
      </c>
      <c r="J539" s="2" t="s">
        <v>1864</v>
      </c>
      <c r="K539" s="3">
        <v>45513</v>
      </c>
      <c r="L539" s="2" t="s">
        <v>1912</v>
      </c>
      <c r="M539" s="2" t="s">
        <v>1887</v>
      </c>
      <c r="N539" s="2">
        <f t="shared" si="24"/>
        <v>3</v>
      </c>
      <c r="O539" s="2" t="s">
        <v>287</v>
      </c>
    </row>
    <row r="540" spans="1:15">
      <c r="A540" s="2">
        <v>528</v>
      </c>
      <c r="B540" s="2" t="s">
        <v>1905</v>
      </c>
      <c r="C540" s="2" t="s">
        <v>12</v>
      </c>
      <c r="D540" s="2" t="s">
        <v>1888</v>
      </c>
      <c r="E540" s="2" t="s">
        <v>1877</v>
      </c>
      <c r="F540" s="2" t="s">
        <v>28</v>
      </c>
      <c r="G540" s="76">
        <v>44410000</v>
      </c>
      <c r="H540" s="2" t="s">
        <v>1883</v>
      </c>
      <c r="I540" s="3">
        <v>45512</v>
      </c>
      <c r="J540" s="2" t="s">
        <v>905</v>
      </c>
      <c r="K540" s="3">
        <v>45516</v>
      </c>
      <c r="L540" s="2" t="s">
        <v>1882</v>
      </c>
      <c r="M540" s="2" t="s">
        <v>1887</v>
      </c>
      <c r="N540" s="2">
        <f t="shared" si="24"/>
        <v>5</v>
      </c>
      <c r="O540" s="2" t="s">
        <v>1907</v>
      </c>
    </row>
    <row r="541" spans="1:15">
      <c r="A541" s="2">
        <v>529</v>
      </c>
      <c r="B541" s="2" t="s">
        <v>1903</v>
      </c>
      <c r="C541" s="2" t="s">
        <v>12</v>
      </c>
      <c r="D541" s="2" t="s">
        <v>1889</v>
      </c>
      <c r="E541" s="2" t="s">
        <v>1878</v>
      </c>
      <c r="F541" s="2" t="s">
        <v>28</v>
      </c>
      <c r="G541" s="76">
        <v>26532000</v>
      </c>
      <c r="H541" s="2" t="s">
        <v>1884</v>
      </c>
      <c r="I541" s="3">
        <v>45512</v>
      </c>
      <c r="J541" s="2" t="s">
        <v>905</v>
      </c>
      <c r="K541" s="3">
        <v>45513</v>
      </c>
      <c r="L541" s="2" t="s">
        <v>1912</v>
      </c>
      <c r="M541" s="2" t="s">
        <v>1887</v>
      </c>
      <c r="N541" s="2">
        <f t="shared" si="24"/>
        <v>2</v>
      </c>
      <c r="O541" s="2" t="s">
        <v>1908</v>
      </c>
    </row>
    <row r="542" spans="1:15">
      <c r="A542" s="2">
        <v>530</v>
      </c>
      <c r="B542" s="2" t="s">
        <v>1903</v>
      </c>
      <c r="C542" s="2" t="s">
        <v>12</v>
      </c>
      <c r="D542" s="2" t="s">
        <v>14</v>
      </c>
      <c r="E542" s="2" t="s">
        <v>1879</v>
      </c>
      <c r="F542" s="2" t="s">
        <v>28</v>
      </c>
      <c r="G542" s="76">
        <v>10912000</v>
      </c>
      <c r="H542" s="2" t="s">
        <v>1885</v>
      </c>
      <c r="I542" s="3">
        <v>45512</v>
      </c>
      <c r="J542" s="2" t="s">
        <v>905</v>
      </c>
      <c r="K542" s="3">
        <v>45516</v>
      </c>
      <c r="L542" s="2" t="s">
        <v>1882</v>
      </c>
      <c r="M542" s="2" t="s">
        <v>1887</v>
      </c>
      <c r="N542" s="2">
        <f t="shared" si="24"/>
        <v>5</v>
      </c>
      <c r="O542" s="2" t="s">
        <v>1908</v>
      </c>
    </row>
    <row r="543" spans="1:15">
      <c r="A543" s="2">
        <v>531</v>
      </c>
      <c r="B543" s="2" t="s">
        <v>1906</v>
      </c>
      <c r="C543" s="2" t="s">
        <v>12</v>
      </c>
      <c r="D543" s="2" t="s">
        <v>13</v>
      </c>
      <c r="E543" s="2" t="s">
        <v>1880</v>
      </c>
      <c r="F543" s="2" t="s">
        <v>28</v>
      </c>
      <c r="G543" s="76">
        <v>11030000</v>
      </c>
      <c r="H543" s="2" t="s">
        <v>1709</v>
      </c>
      <c r="I543" s="3">
        <v>45513</v>
      </c>
      <c r="J543" s="2" t="s">
        <v>913</v>
      </c>
      <c r="K543" s="3">
        <v>45516</v>
      </c>
      <c r="L543" s="2" t="s">
        <v>1882</v>
      </c>
      <c r="M543" s="2" t="s">
        <v>1887</v>
      </c>
      <c r="N543" s="2">
        <f t="shared" si="24"/>
        <v>4</v>
      </c>
      <c r="O543" s="2" t="s">
        <v>1908</v>
      </c>
    </row>
    <row r="544" spans="1:15">
      <c r="A544" s="2">
        <v>532</v>
      </c>
      <c r="B544" s="2" t="s">
        <v>1905</v>
      </c>
      <c r="C544" s="2" t="s">
        <v>12</v>
      </c>
      <c r="D544" s="2" t="s">
        <v>13</v>
      </c>
      <c r="E544" s="2" t="s">
        <v>1881</v>
      </c>
      <c r="F544" s="2" t="s">
        <v>28</v>
      </c>
      <c r="G544" s="76">
        <v>45468000</v>
      </c>
      <c r="H544" s="2" t="s">
        <v>1886</v>
      </c>
      <c r="I544" s="3">
        <v>45516</v>
      </c>
      <c r="J544" s="2" t="s">
        <v>1882</v>
      </c>
      <c r="K544" s="3">
        <v>45518</v>
      </c>
      <c r="L544" s="2" t="s">
        <v>1922</v>
      </c>
      <c r="M544" s="2" t="s">
        <v>582</v>
      </c>
      <c r="N544" s="2">
        <f t="shared" si="24"/>
        <v>3</v>
      </c>
      <c r="O544" s="2" t="s">
        <v>1907</v>
      </c>
    </row>
    <row r="545" spans="1:15">
      <c r="A545" s="2">
        <v>533</v>
      </c>
      <c r="B545" s="2" t="s">
        <v>1903</v>
      </c>
      <c r="C545" s="2" t="s">
        <v>12</v>
      </c>
      <c r="D545" s="2" t="s">
        <v>15</v>
      </c>
      <c r="E545" s="2" t="s">
        <v>1890</v>
      </c>
      <c r="F545" s="2" t="s">
        <v>1893</v>
      </c>
      <c r="G545" s="76">
        <v>11224000</v>
      </c>
      <c r="H545" s="2" t="s">
        <v>1899</v>
      </c>
      <c r="I545" s="3">
        <v>45516</v>
      </c>
      <c r="J545" s="2" t="s">
        <v>1882</v>
      </c>
      <c r="K545" s="3">
        <v>45517</v>
      </c>
      <c r="L545" s="2" t="s">
        <v>1917</v>
      </c>
      <c r="M545" s="2" t="s">
        <v>582</v>
      </c>
      <c r="N545" s="2">
        <f t="shared" si="24"/>
        <v>2</v>
      </c>
      <c r="O545" s="2" t="s">
        <v>287</v>
      </c>
    </row>
    <row r="546" spans="1:15">
      <c r="A546" s="2">
        <v>534</v>
      </c>
      <c r="B546" s="2" t="s">
        <v>1905</v>
      </c>
      <c r="C546" s="2" t="s">
        <v>12</v>
      </c>
      <c r="D546" s="2" t="s">
        <v>1901</v>
      </c>
      <c r="E546" s="2" t="s">
        <v>1900</v>
      </c>
      <c r="F546" s="2" t="s">
        <v>1893</v>
      </c>
      <c r="G546" s="76">
        <v>6501000</v>
      </c>
      <c r="H546" s="2" t="s">
        <v>1902</v>
      </c>
      <c r="I546" s="3">
        <v>45516</v>
      </c>
      <c r="J546" s="2" t="s">
        <v>1882</v>
      </c>
      <c r="K546" s="3">
        <v>45518</v>
      </c>
      <c r="L546" s="2" t="s">
        <v>1922</v>
      </c>
      <c r="M546" s="2" t="s">
        <v>582</v>
      </c>
      <c r="N546" s="2">
        <f t="shared" si="24"/>
        <v>3</v>
      </c>
      <c r="O546" s="2" t="s">
        <v>1910</v>
      </c>
    </row>
    <row r="547" spans="1:15">
      <c r="A547" s="2">
        <v>535</v>
      </c>
      <c r="B547" s="2" t="s">
        <v>1948</v>
      </c>
      <c r="C547" s="2" t="s">
        <v>12</v>
      </c>
      <c r="D547" s="2" t="s">
        <v>1919</v>
      </c>
      <c r="E547" s="2" t="s">
        <v>1914</v>
      </c>
      <c r="F547" s="2" t="s">
        <v>1915</v>
      </c>
      <c r="G547" s="76">
        <v>52602000</v>
      </c>
      <c r="H547" s="2" t="s">
        <v>1916</v>
      </c>
      <c r="I547" s="3">
        <v>45517</v>
      </c>
      <c r="J547" s="2" t="s">
        <v>1917</v>
      </c>
      <c r="K547" s="3">
        <v>45518</v>
      </c>
      <c r="L547" s="2" t="s">
        <v>1922</v>
      </c>
      <c r="M547" s="2" t="s">
        <v>1918</v>
      </c>
      <c r="N547" s="2">
        <f t="shared" si="24"/>
        <v>2</v>
      </c>
      <c r="O547" s="2" t="s">
        <v>1954</v>
      </c>
    </row>
    <row r="548" spans="1:15">
      <c r="A548" s="2">
        <v>536</v>
      </c>
      <c r="B548" s="2" t="s">
        <v>1949</v>
      </c>
      <c r="C548" s="2" t="s">
        <v>12</v>
      </c>
      <c r="D548" s="2" t="s">
        <v>429</v>
      </c>
      <c r="E548" s="2" t="s">
        <v>1920</v>
      </c>
      <c r="F548" s="2" t="s">
        <v>1915</v>
      </c>
      <c r="G548" s="76">
        <v>54947000</v>
      </c>
      <c r="H548" s="2" t="s">
        <v>1921</v>
      </c>
      <c r="I548" s="3">
        <v>45518</v>
      </c>
      <c r="J548" s="2" t="s">
        <v>1922</v>
      </c>
      <c r="K548" s="3">
        <v>45518</v>
      </c>
      <c r="L548" s="2" t="s">
        <v>1922</v>
      </c>
      <c r="M548" s="2" t="s">
        <v>1918</v>
      </c>
      <c r="N548" s="2">
        <f t="shared" si="24"/>
        <v>1</v>
      </c>
      <c r="O548" s="2" t="s">
        <v>1954</v>
      </c>
    </row>
    <row r="549" spans="1:15">
      <c r="A549" s="2">
        <v>537</v>
      </c>
      <c r="B549" s="2" t="s">
        <v>1949</v>
      </c>
      <c r="C549" s="2" t="s">
        <v>12</v>
      </c>
      <c r="D549" s="2" t="s">
        <v>1919</v>
      </c>
      <c r="E549" s="2" t="s">
        <v>1923</v>
      </c>
      <c r="F549" s="2" t="s">
        <v>1915</v>
      </c>
      <c r="G549" s="76">
        <v>30767000</v>
      </c>
      <c r="H549" s="2" t="s">
        <v>1924</v>
      </c>
      <c r="I549" s="3">
        <v>45518</v>
      </c>
      <c r="J549" s="2" t="s">
        <v>1922</v>
      </c>
      <c r="K549" s="3">
        <v>45518</v>
      </c>
      <c r="L549" s="2" t="s">
        <v>1922</v>
      </c>
      <c r="M549" s="2" t="s">
        <v>1918</v>
      </c>
      <c r="N549" s="2">
        <f t="shared" si="24"/>
        <v>1</v>
      </c>
      <c r="O549" s="2" t="s">
        <v>1954</v>
      </c>
    </row>
    <row r="550" spans="1:15">
      <c r="A550" s="2">
        <v>538</v>
      </c>
      <c r="B550" s="2" t="s">
        <v>1950</v>
      </c>
      <c r="C550" s="2" t="s">
        <v>12</v>
      </c>
      <c r="D550" s="2" t="s">
        <v>581</v>
      </c>
      <c r="E550" s="2" t="s">
        <v>1938</v>
      </c>
      <c r="F550" s="2" t="s">
        <v>1937</v>
      </c>
      <c r="G550" s="76">
        <v>13620000</v>
      </c>
      <c r="H550" s="2" t="s">
        <v>1939</v>
      </c>
      <c r="I550" s="3">
        <v>45518</v>
      </c>
      <c r="J550" s="2" t="s">
        <v>1922</v>
      </c>
      <c r="K550" s="3">
        <v>45523</v>
      </c>
      <c r="L550" s="2" t="s">
        <v>1956</v>
      </c>
      <c r="M550" s="2" t="s">
        <v>1918</v>
      </c>
      <c r="N550" s="2">
        <f t="shared" si="24"/>
        <v>6</v>
      </c>
      <c r="O550" s="2" t="s">
        <v>1958</v>
      </c>
    </row>
    <row r="551" spans="1:15">
      <c r="A551" s="2">
        <v>539</v>
      </c>
      <c r="B551" s="2" t="s">
        <v>1951</v>
      </c>
      <c r="C551" s="2" t="s">
        <v>12</v>
      </c>
      <c r="D551" s="2" t="s">
        <v>581</v>
      </c>
      <c r="E551" s="2" t="s">
        <v>1923</v>
      </c>
      <c r="F551" s="2" t="s">
        <v>1943</v>
      </c>
      <c r="G551" s="76">
        <v>7062000</v>
      </c>
      <c r="H551" s="2" t="s">
        <v>1944</v>
      </c>
      <c r="I551" s="3">
        <v>45518</v>
      </c>
      <c r="J551" s="2" t="s">
        <v>1922</v>
      </c>
      <c r="K551" s="3">
        <v>45524</v>
      </c>
      <c r="L551" s="2" t="s">
        <v>1917</v>
      </c>
      <c r="M551" s="2" t="s">
        <v>1918</v>
      </c>
      <c r="N551" s="2">
        <f t="shared" si="24"/>
        <v>7</v>
      </c>
      <c r="O551" s="2" t="s">
        <v>1960</v>
      </c>
    </row>
    <row r="552" spans="1:15">
      <c r="A552" s="2">
        <v>540</v>
      </c>
      <c r="B552" s="2" t="s">
        <v>1952</v>
      </c>
      <c r="C552" s="2" t="s">
        <v>12</v>
      </c>
      <c r="D552" s="2" t="s">
        <v>581</v>
      </c>
      <c r="E552" s="2" t="s">
        <v>1925</v>
      </c>
      <c r="F552" s="2" t="s">
        <v>1915</v>
      </c>
      <c r="G552" s="76">
        <v>10017000</v>
      </c>
      <c r="H552" s="2" t="s">
        <v>1926</v>
      </c>
      <c r="I552" s="3">
        <v>45523</v>
      </c>
      <c r="J552" s="2" t="s">
        <v>1927</v>
      </c>
      <c r="K552" s="3">
        <v>45525</v>
      </c>
      <c r="L552" s="2" t="s">
        <v>1994</v>
      </c>
      <c r="M552" s="2" t="s">
        <v>20</v>
      </c>
      <c r="N552" s="2">
        <f t="shared" si="24"/>
        <v>3</v>
      </c>
      <c r="O552" s="2" t="s">
        <v>1955</v>
      </c>
    </row>
    <row r="553" spans="1:15">
      <c r="A553" s="2">
        <v>541</v>
      </c>
      <c r="B553" s="2" t="s">
        <v>1948</v>
      </c>
      <c r="C553" s="2" t="s">
        <v>12</v>
      </c>
      <c r="D553" s="2" t="s">
        <v>1928</v>
      </c>
      <c r="E553" s="2" t="s">
        <v>1929</v>
      </c>
      <c r="F553" s="2" t="s">
        <v>1915</v>
      </c>
      <c r="G553" s="76">
        <v>35471000</v>
      </c>
      <c r="H553" s="2" t="s">
        <v>1930</v>
      </c>
      <c r="I553" s="3">
        <v>45523</v>
      </c>
      <c r="J553" s="2" t="s">
        <v>1927</v>
      </c>
      <c r="K553" s="3">
        <v>45525</v>
      </c>
      <c r="L553" s="2" t="s">
        <v>1994</v>
      </c>
      <c r="M553" s="2" t="s">
        <v>20</v>
      </c>
      <c r="N553" s="2">
        <f t="shared" si="24"/>
        <v>3</v>
      </c>
      <c r="O553" s="2" t="s">
        <v>1954</v>
      </c>
    </row>
    <row r="554" spans="1:15">
      <c r="A554" s="2">
        <v>542</v>
      </c>
      <c r="B554" s="2" t="s">
        <v>1953</v>
      </c>
      <c r="C554" s="2" t="s">
        <v>12</v>
      </c>
      <c r="D554" s="2" t="s">
        <v>1931</v>
      </c>
      <c r="E554" s="2" t="s">
        <v>1932</v>
      </c>
      <c r="F554" s="2" t="s">
        <v>1915</v>
      </c>
      <c r="G554" s="76">
        <v>66583000</v>
      </c>
      <c r="H554" s="2" t="s">
        <v>1933</v>
      </c>
      <c r="I554" s="3">
        <v>45523</v>
      </c>
      <c r="J554" s="2" t="s">
        <v>1927</v>
      </c>
      <c r="K554" s="3">
        <v>45525</v>
      </c>
      <c r="L554" s="2" t="s">
        <v>1994</v>
      </c>
      <c r="M554" s="2" t="s">
        <v>20</v>
      </c>
      <c r="N554" s="2">
        <f t="shared" si="24"/>
        <v>3</v>
      </c>
      <c r="O554" s="2" t="s">
        <v>1955</v>
      </c>
    </row>
    <row r="555" spans="1:15">
      <c r="A555" s="2">
        <v>543</v>
      </c>
      <c r="B555" s="2" t="s">
        <v>1949</v>
      </c>
      <c r="C555" s="2" t="s">
        <v>12</v>
      </c>
      <c r="D555" s="2" t="s">
        <v>1936</v>
      </c>
      <c r="E555" s="2" t="s">
        <v>1923</v>
      </c>
      <c r="F555" s="2" t="s">
        <v>1934</v>
      </c>
      <c r="G555" s="76">
        <v>25990000</v>
      </c>
      <c r="H555" s="2" t="s">
        <v>1935</v>
      </c>
      <c r="I555" s="3">
        <v>45523</v>
      </c>
      <c r="J555" s="2" t="s">
        <v>1927</v>
      </c>
      <c r="K555" s="3">
        <v>45531</v>
      </c>
      <c r="L555" s="2" t="s">
        <v>1995</v>
      </c>
      <c r="M555" s="2" t="s">
        <v>20</v>
      </c>
      <c r="N555" s="2">
        <f t="shared" si="24"/>
        <v>9</v>
      </c>
      <c r="O555" s="2" t="s">
        <v>1998</v>
      </c>
    </row>
    <row r="556" spans="1:15">
      <c r="A556" s="2">
        <v>544</v>
      </c>
      <c r="B556" s="2" t="s">
        <v>1949</v>
      </c>
      <c r="C556" s="2" t="s">
        <v>12</v>
      </c>
      <c r="D556" s="2" t="s">
        <v>1928</v>
      </c>
      <c r="E556" s="2" t="s">
        <v>1940</v>
      </c>
      <c r="F556" s="2" t="s">
        <v>1937</v>
      </c>
      <c r="G556" s="76">
        <v>11212000</v>
      </c>
      <c r="H556" s="2" t="s">
        <v>1941</v>
      </c>
      <c r="I556" s="3">
        <v>45523</v>
      </c>
      <c r="J556" s="2" t="s">
        <v>1927</v>
      </c>
      <c r="K556" s="3">
        <v>45524</v>
      </c>
      <c r="L556" s="2" t="s">
        <v>1957</v>
      </c>
      <c r="M556" s="2" t="s">
        <v>1942</v>
      </c>
      <c r="N556" s="2">
        <f t="shared" si="24"/>
        <v>2</v>
      </c>
      <c r="O556" s="2" t="s">
        <v>1959</v>
      </c>
    </row>
    <row r="557" spans="1:15">
      <c r="A557" s="2">
        <v>545</v>
      </c>
      <c r="B557" s="2" t="s">
        <v>1949</v>
      </c>
      <c r="C557" s="2" t="s">
        <v>12</v>
      </c>
      <c r="D557" s="2" t="s">
        <v>581</v>
      </c>
      <c r="E557" s="2" t="s">
        <v>1945</v>
      </c>
      <c r="F557" s="2" t="s">
        <v>1943</v>
      </c>
      <c r="G557" s="76">
        <v>13530000</v>
      </c>
      <c r="H557" s="2" t="s">
        <v>1946</v>
      </c>
      <c r="I557" s="3">
        <v>45525</v>
      </c>
      <c r="J557" s="2" t="s">
        <v>1947</v>
      </c>
      <c r="K557" s="3">
        <v>45531</v>
      </c>
      <c r="L557" s="2" t="s">
        <v>1995</v>
      </c>
      <c r="M557" s="2" t="s">
        <v>20</v>
      </c>
      <c r="N557" s="2">
        <f t="shared" si="24"/>
        <v>7</v>
      </c>
      <c r="O557" s="2" t="s">
        <v>1960</v>
      </c>
    </row>
    <row r="558" spans="1:15">
      <c r="A558" s="2">
        <v>546</v>
      </c>
      <c r="B558" s="2" t="s">
        <v>1984</v>
      </c>
      <c r="C558" s="2" t="s">
        <v>12</v>
      </c>
      <c r="D558" s="2" t="s">
        <v>1980</v>
      </c>
      <c r="E558" s="2" t="s">
        <v>1961</v>
      </c>
      <c r="F558" s="2" t="s">
        <v>1962</v>
      </c>
      <c r="G558" s="76">
        <v>10483000</v>
      </c>
      <c r="H558" s="2" t="s">
        <v>608</v>
      </c>
      <c r="I558" s="3">
        <v>45526</v>
      </c>
      <c r="J558" s="2" t="s">
        <v>1971</v>
      </c>
      <c r="K558" s="3">
        <v>45526</v>
      </c>
      <c r="L558" s="2" t="s">
        <v>1971</v>
      </c>
      <c r="M558" s="2" t="s">
        <v>1972</v>
      </c>
      <c r="N558" s="2">
        <f t="shared" si="24"/>
        <v>1</v>
      </c>
      <c r="O558" s="2" t="s">
        <v>1989</v>
      </c>
    </row>
    <row r="559" spans="1:15">
      <c r="A559" s="2">
        <v>547</v>
      </c>
      <c r="B559" s="2" t="s">
        <v>1985</v>
      </c>
      <c r="C559" s="2" t="s">
        <v>12</v>
      </c>
      <c r="D559" s="2" t="s">
        <v>14</v>
      </c>
      <c r="E559" s="2" t="s">
        <v>1963</v>
      </c>
      <c r="F559" s="2" t="s">
        <v>1962</v>
      </c>
      <c r="G559" s="76">
        <v>6763000</v>
      </c>
      <c r="H559" s="2" t="s">
        <v>1964</v>
      </c>
      <c r="I559" s="3">
        <v>45526</v>
      </c>
      <c r="J559" s="2" t="s">
        <v>1971</v>
      </c>
      <c r="K559" s="3">
        <v>45530</v>
      </c>
      <c r="L559" s="2" t="s">
        <v>1977</v>
      </c>
      <c r="M559" s="2" t="s">
        <v>1972</v>
      </c>
      <c r="N559" s="2">
        <f t="shared" si="24"/>
        <v>5</v>
      </c>
      <c r="O559" s="2" t="s">
        <v>1990</v>
      </c>
    </row>
    <row r="560" spans="1:15">
      <c r="A560" s="2">
        <v>548</v>
      </c>
      <c r="B560" s="2" t="s">
        <v>1985</v>
      </c>
      <c r="C560" s="2" t="s">
        <v>12</v>
      </c>
      <c r="D560" s="2" t="s">
        <v>14</v>
      </c>
      <c r="E560" s="2" t="s">
        <v>1963</v>
      </c>
      <c r="F560" s="2" t="s">
        <v>1962</v>
      </c>
      <c r="G560" s="76">
        <v>12218000</v>
      </c>
      <c r="H560" s="2" t="s">
        <v>1965</v>
      </c>
      <c r="I560" s="3">
        <v>45526</v>
      </c>
      <c r="J560" s="2" t="s">
        <v>1971</v>
      </c>
      <c r="K560" s="3">
        <v>45531</v>
      </c>
      <c r="L560" s="2" t="s">
        <v>1575</v>
      </c>
      <c r="M560" s="2" t="s">
        <v>1972</v>
      </c>
      <c r="N560" s="2">
        <f t="shared" si="24"/>
        <v>6</v>
      </c>
      <c r="O560" s="2" t="s">
        <v>1989</v>
      </c>
    </row>
    <row r="561" spans="1:16">
      <c r="A561" s="2">
        <v>549</v>
      </c>
      <c r="B561" s="2" t="s">
        <v>1986</v>
      </c>
      <c r="C561" s="2" t="s">
        <v>12</v>
      </c>
      <c r="D561" s="2" t="s">
        <v>1981</v>
      </c>
      <c r="E561" s="2" t="s">
        <v>1966</v>
      </c>
      <c r="F561" s="2" t="s">
        <v>1962</v>
      </c>
      <c r="G561" s="76">
        <v>20834000</v>
      </c>
      <c r="H561" s="2" t="s">
        <v>1967</v>
      </c>
      <c r="I561" s="3">
        <v>45526</v>
      </c>
      <c r="J561" s="2" t="s">
        <v>1971</v>
      </c>
      <c r="K561" s="3">
        <v>45530</v>
      </c>
      <c r="L561" s="2" t="s">
        <v>1977</v>
      </c>
      <c r="M561" s="2" t="s">
        <v>1972</v>
      </c>
      <c r="N561" s="2">
        <f t="shared" si="24"/>
        <v>5</v>
      </c>
      <c r="O561" s="2" t="s">
        <v>1991</v>
      </c>
    </row>
    <row r="562" spans="1:16">
      <c r="A562" s="2">
        <v>550</v>
      </c>
      <c r="B562" s="2" t="s">
        <v>1987</v>
      </c>
      <c r="C562" s="2" t="s">
        <v>12</v>
      </c>
      <c r="D562" s="2" t="s">
        <v>130</v>
      </c>
      <c r="E562" s="2" t="s">
        <v>1968</v>
      </c>
      <c r="F562" s="2" t="s">
        <v>1969</v>
      </c>
      <c r="G562" s="76">
        <v>36340000</v>
      </c>
      <c r="H562" s="2" t="s">
        <v>1970</v>
      </c>
      <c r="I562" s="3">
        <v>45526</v>
      </c>
      <c r="J562" s="2" t="s">
        <v>1971</v>
      </c>
      <c r="K562" s="3">
        <v>45530</v>
      </c>
      <c r="L562" s="2" t="s">
        <v>1977</v>
      </c>
      <c r="M562" s="2" t="s">
        <v>1972</v>
      </c>
      <c r="N562" s="2">
        <f t="shared" si="24"/>
        <v>5</v>
      </c>
      <c r="O562" s="2" t="s">
        <v>1989</v>
      </c>
    </row>
    <row r="563" spans="1:16">
      <c r="A563" s="2">
        <v>551</v>
      </c>
      <c r="B563" s="2" t="s">
        <v>1985</v>
      </c>
      <c r="C563" s="2" t="s">
        <v>12</v>
      </c>
      <c r="D563" s="2" t="s">
        <v>1982</v>
      </c>
      <c r="E563" s="2" t="s">
        <v>1963</v>
      </c>
      <c r="F563" s="2" t="s">
        <v>1973</v>
      </c>
      <c r="G563" s="76">
        <v>7595000</v>
      </c>
      <c r="H563" s="2" t="s">
        <v>1974</v>
      </c>
      <c r="I563" s="3">
        <v>45526</v>
      </c>
      <c r="J563" s="2" t="s">
        <v>1971</v>
      </c>
      <c r="K563" s="3">
        <v>45531</v>
      </c>
      <c r="L563" s="2" t="s">
        <v>1996</v>
      </c>
      <c r="M563" s="2" t="s">
        <v>1972</v>
      </c>
      <c r="N563" s="2">
        <f t="shared" si="24"/>
        <v>6</v>
      </c>
      <c r="O563" s="2" t="s">
        <v>1992</v>
      </c>
    </row>
    <row r="564" spans="1:16">
      <c r="A564" s="2">
        <v>552</v>
      </c>
      <c r="B564" s="2" t="s">
        <v>1988</v>
      </c>
      <c r="C564" s="2" t="s">
        <v>12</v>
      </c>
      <c r="D564" s="2" t="s">
        <v>1983</v>
      </c>
      <c r="E564" s="2" t="s">
        <v>1975</v>
      </c>
      <c r="F564" s="2" t="s">
        <v>1962</v>
      </c>
      <c r="G564" s="76">
        <v>14088000</v>
      </c>
      <c r="H564" s="2" t="s">
        <v>1976</v>
      </c>
      <c r="I564" s="3">
        <v>45527</v>
      </c>
      <c r="J564" s="2" t="s">
        <v>913</v>
      </c>
      <c r="K564" s="3">
        <v>45530</v>
      </c>
      <c r="L564" s="2" t="s">
        <v>1997</v>
      </c>
      <c r="M564" s="2" t="s">
        <v>1972</v>
      </c>
      <c r="N564" s="2">
        <f t="shared" si="24"/>
        <v>4</v>
      </c>
      <c r="O564" s="2" t="s">
        <v>1993</v>
      </c>
    </row>
    <row r="565" spans="1:16">
      <c r="A565" s="2">
        <v>553</v>
      </c>
      <c r="B565" s="2" t="s">
        <v>1985</v>
      </c>
      <c r="C565" s="2" t="s">
        <v>12</v>
      </c>
      <c r="D565" s="2" t="s">
        <v>261</v>
      </c>
      <c r="E565" s="2" t="s">
        <v>1978</v>
      </c>
      <c r="F565" s="2" t="s">
        <v>1962</v>
      </c>
      <c r="G565" s="76">
        <v>47900000</v>
      </c>
      <c r="H565" s="2" t="s">
        <v>1979</v>
      </c>
      <c r="I565" s="3">
        <v>45531</v>
      </c>
      <c r="J565" s="2" t="s">
        <v>1575</v>
      </c>
      <c r="K565" s="3">
        <v>45534</v>
      </c>
      <c r="L565" s="2" t="s">
        <v>2043</v>
      </c>
      <c r="M565" s="2" t="s">
        <v>20</v>
      </c>
      <c r="N565" s="2">
        <f t="shared" si="24"/>
        <v>4</v>
      </c>
      <c r="O565" s="2" t="s">
        <v>1989</v>
      </c>
    </row>
    <row r="566" spans="1:16">
      <c r="A566" s="2">
        <v>554</v>
      </c>
      <c r="B566" s="2" t="s">
        <v>2022</v>
      </c>
      <c r="C566" s="2" t="s">
        <v>12</v>
      </c>
      <c r="D566" s="2" t="s">
        <v>2001</v>
      </c>
      <c r="E566" s="2" t="s">
        <v>1999</v>
      </c>
      <c r="F566" s="2" t="s">
        <v>2000</v>
      </c>
      <c r="G566" s="76">
        <v>13553000</v>
      </c>
      <c r="H566" s="2" t="s">
        <v>2002</v>
      </c>
      <c r="I566" s="3">
        <v>45531</v>
      </c>
      <c r="J566" s="2" t="s">
        <v>1575</v>
      </c>
      <c r="K566" s="3">
        <v>45534</v>
      </c>
      <c r="L566" s="2" t="s">
        <v>2043</v>
      </c>
      <c r="M566" s="2" t="s">
        <v>20</v>
      </c>
      <c r="N566" s="2">
        <f t="shared" si="24"/>
        <v>4</v>
      </c>
      <c r="O566" s="2" t="s">
        <v>2026</v>
      </c>
    </row>
    <row r="567" spans="1:16">
      <c r="A567" s="2">
        <v>555</v>
      </c>
      <c r="B567" s="2" t="s">
        <v>9</v>
      </c>
      <c r="C567" s="2" t="s">
        <v>12</v>
      </c>
      <c r="D567" s="2" t="s">
        <v>2008</v>
      </c>
      <c r="E567" s="2" t="s">
        <v>2011</v>
      </c>
      <c r="F567" s="2" t="s">
        <v>2013</v>
      </c>
      <c r="G567" s="76">
        <v>54230000</v>
      </c>
      <c r="H567" s="2" t="s">
        <v>1773</v>
      </c>
      <c r="I567" s="3">
        <v>45531</v>
      </c>
      <c r="J567" s="2" t="s">
        <v>1575</v>
      </c>
      <c r="K567" s="3">
        <v>45533</v>
      </c>
      <c r="L567" s="2" t="s">
        <v>2060</v>
      </c>
      <c r="M567" s="2" t="s">
        <v>20</v>
      </c>
      <c r="N567" s="2">
        <f t="shared" si="24"/>
        <v>3</v>
      </c>
      <c r="O567" s="2" t="s">
        <v>2028</v>
      </c>
    </row>
    <row r="568" spans="1:16">
      <c r="A568" s="2">
        <v>556</v>
      </c>
      <c r="B568" s="2" t="s">
        <v>2023</v>
      </c>
      <c r="C568" s="2" t="s">
        <v>12</v>
      </c>
      <c r="D568" s="2" t="s">
        <v>2010</v>
      </c>
      <c r="E568" s="2" t="s">
        <v>2012</v>
      </c>
      <c r="F568" s="2" t="s">
        <v>2013</v>
      </c>
      <c r="G568" s="76">
        <v>14880000</v>
      </c>
      <c r="H568" s="2" t="s">
        <v>2014</v>
      </c>
      <c r="I568" s="3">
        <v>45531</v>
      </c>
      <c r="J568" s="2" t="s">
        <v>1575</v>
      </c>
      <c r="K568" s="3">
        <v>45539</v>
      </c>
      <c r="L568" s="2" t="s">
        <v>2072</v>
      </c>
      <c r="M568" s="2" t="s">
        <v>20</v>
      </c>
      <c r="N568" s="2">
        <f t="shared" si="24"/>
        <v>9</v>
      </c>
      <c r="O568" s="2" t="s">
        <v>2029</v>
      </c>
    </row>
    <row r="569" spans="1:16">
      <c r="A569" s="2">
        <v>557</v>
      </c>
      <c r="B569" s="2" t="s">
        <v>2021</v>
      </c>
      <c r="C569" s="2" t="s">
        <v>12</v>
      </c>
      <c r="D569" s="2" t="s">
        <v>2003</v>
      </c>
      <c r="E569" s="2" t="s">
        <v>2005</v>
      </c>
      <c r="F569" s="2" t="s">
        <v>2004</v>
      </c>
      <c r="G569" s="76">
        <v>19537000</v>
      </c>
      <c r="H569" s="2" t="s">
        <v>2006</v>
      </c>
      <c r="I569" s="3">
        <v>45532</v>
      </c>
      <c r="J569" s="2" t="s">
        <v>1323</v>
      </c>
      <c r="K569" s="3">
        <v>45533</v>
      </c>
      <c r="L569" s="2" t="s">
        <v>2025</v>
      </c>
      <c r="M569" s="2" t="s">
        <v>20</v>
      </c>
      <c r="N569" s="2">
        <f t="shared" si="24"/>
        <v>2</v>
      </c>
      <c r="O569" s="2" t="s">
        <v>2020</v>
      </c>
    </row>
    <row r="570" spans="1:16">
      <c r="A570" s="2">
        <v>558</v>
      </c>
      <c r="B570" s="2" t="s">
        <v>2024</v>
      </c>
      <c r="C570" s="2" t="s">
        <v>12</v>
      </c>
      <c r="D570" s="2" t="s">
        <v>2008</v>
      </c>
      <c r="E570" s="2" t="s">
        <v>2007</v>
      </c>
      <c r="F570" s="2" t="s">
        <v>2004</v>
      </c>
      <c r="G570" s="76">
        <v>17340000</v>
      </c>
      <c r="H570" s="2" t="s">
        <v>2009</v>
      </c>
      <c r="I570" s="3">
        <v>45532</v>
      </c>
      <c r="J570" s="2" t="s">
        <v>1323</v>
      </c>
      <c r="K570" s="3">
        <v>45534</v>
      </c>
      <c r="L570" s="2" t="s">
        <v>2043</v>
      </c>
      <c r="M570" s="2" t="s">
        <v>20</v>
      </c>
      <c r="N570" s="2">
        <f t="shared" si="24"/>
        <v>3</v>
      </c>
      <c r="O570" s="2" t="s">
        <v>2027</v>
      </c>
    </row>
    <row r="571" spans="1:16">
      <c r="A571" s="2">
        <v>559</v>
      </c>
      <c r="B571" s="2" t="s">
        <v>2021</v>
      </c>
      <c r="C571" s="2" t="s">
        <v>12</v>
      </c>
      <c r="D571" s="2" t="s">
        <v>2008</v>
      </c>
      <c r="E571" s="2" t="s">
        <v>2015</v>
      </c>
      <c r="F571" s="2" t="s">
        <v>2016</v>
      </c>
      <c r="G571" s="76">
        <v>12791000</v>
      </c>
      <c r="H571" s="2" t="s">
        <v>2017</v>
      </c>
      <c r="I571" s="3">
        <v>45532</v>
      </c>
      <c r="J571" s="2" t="s">
        <v>2018</v>
      </c>
      <c r="K571" s="3">
        <v>45538</v>
      </c>
      <c r="L571" s="2" t="s">
        <v>2071</v>
      </c>
      <c r="M571" s="2" t="s">
        <v>20</v>
      </c>
      <c r="N571" s="2">
        <f t="shared" si="24"/>
        <v>7</v>
      </c>
      <c r="O571" s="2" t="s">
        <v>287</v>
      </c>
      <c r="P571" s="8" t="s">
        <v>2019</v>
      </c>
    </row>
    <row r="572" spans="1:16">
      <c r="A572" s="2">
        <v>560</v>
      </c>
      <c r="B572" s="2" t="s">
        <v>2061</v>
      </c>
      <c r="C572" s="2" t="s">
        <v>12</v>
      </c>
      <c r="D572" s="2" t="s">
        <v>2031</v>
      </c>
      <c r="E572" s="2" t="s">
        <v>2030</v>
      </c>
      <c r="F572" s="2" t="s">
        <v>2032</v>
      </c>
      <c r="G572" s="76">
        <v>19976000</v>
      </c>
      <c r="H572" s="2" t="s">
        <v>2033</v>
      </c>
      <c r="I572" s="3">
        <v>45533</v>
      </c>
      <c r="J572" s="2" t="s">
        <v>2038</v>
      </c>
      <c r="K572" s="3">
        <v>45534</v>
      </c>
      <c r="L572" s="2" t="s">
        <v>2043</v>
      </c>
      <c r="M572" s="2" t="s">
        <v>2053</v>
      </c>
      <c r="N572" s="2">
        <f t="shared" si="24"/>
        <v>2</v>
      </c>
      <c r="O572" s="2" t="s">
        <v>2068</v>
      </c>
    </row>
    <row r="573" spans="1:16">
      <c r="A573" s="2">
        <v>561</v>
      </c>
      <c r="B573" s="2" t="s">
        <v>2062</v>
      </c>
      <c r="C573" s="2" t="s">
        <v>12</v>
      </c>
      <c r="D573" s="2" t="s">
        <v>2031</v>
      </c>
      <c r="E573" s="2" t="s">
        <v>2034</v>
      </c>
      <c r="F573" s="2" t="s">
        <v>2035</v>
      </c>
      <c r="G573" s="76">
        <v>65668000</v>
      </c>
      <c r="H573" s="2" t="s">
        <v>2036</v>
      </c>
      <c r="I573" s="3">
        <v>45533</v>
      </c>
      <c r="J573" s="2" t="s">
        <v>2038</v>
      </c>
      <c r="K573" s="3">
        <v>45534</v>
      </c>
      <c r="L573" s="2" t="s">
        <v>2043</v>
      </c>
      <c r="M573" s="2" t="s">
        <v>2053</v>
      </c>
      <c r="N573" s="2">
        <f t="shared" si="24"/>
        <v>2</v>
      </c>
      <c r="O573" s="2" t="s">
        <v>2068</v>
      </c>
    </row>
    <row r="574" spans="1:16">
      <c r="A574" s="2">
        <v>562</v>
      </c>
      <c r="B574" s="2" t="s">
        <v>2063</v>
      </c>
      <c r="C574" s="2" t="s">
        <v>12</v>
      </c>
      <c r="D574" s="2" t="s">
        <v>14</v>
      </c>
      <c r="E574" s="2" t="s">
        <v>2037</v>
      </c>
      <c r="F574" s="2" t="s">
        <v>2035</v>
      </c>
      <c r="G574" s="76">
        <v>110000000</v>
      </c>
      <c r="H574" s="2" t="s">
        <v>2075</v>
      </c>
      <c r="I574" s="3">
        <v>45533</v>
      </c>
      <c r="J574" s="2" t="s">
        <v>2038</v>
      </c>
      <c r="K574" s="3">
        <v>45544</v>
      </c>
      <c r="L574" s="2" t="s">
        <v>2074</v>
      </c>
      <c r="M574" s="2" t="s">
        <v>20</v>
      </c>
      <c r="N574" s="2">
        <f t="shared" si="24"/>
        <v>12</v>
      </c>
      <c r="O574" s="2" t="s">
        <v>2068</v>
      </c>
    </row>
    <row r="575" spans="1:16">
      <c r="A575" s="2">
        <v>563</v>
      </c>
      <c r="B575" s="2" t="s">
        <v>2064</v>
      </c>
      <c r="C575" s="2" t="s">
        <v>12</v>
      </c>
      <c r="D575" s="2" t="s">
        <v>130</v>
      </c>
      <c r="E575" s="2" t="s">
        <v>2039</v>
      </c>
      <c r="F575" s="2" t="s">
        <v>2035</v>
      </c>
      <c r="G575" s="76">
        <v>10010000</v>
      </c>
      <c r="H575" s="2" t="s">
        <v>2040</v>
      </c>
      <c r="I575" s="3">
        <v>45533</v>
      </c>
      <c r="J575" s="2" t="s">
        <v>2038</v>
      </c>
      <c r="K575" s="3">
        <v>45534</v>
      </c>
      <c r="L575" s="2" t="s">
        <v>2043</v>
      </c>
      <c r="M575" s="2" t="s">
        <v>2053</v>
      </c>
      <c r="N575" s="2">
        <f t="shared" si="24"/>
        <v>2</v>
      </c>
      <c r="O575" s="2" t="s">
        <v>2069</v>
      </c>
    </row>
    <row r="576" spans="1:16">
      <c r="A576" s="2">
        <v>564</v>
      </c>
      <c r="B576" s="2" t="s">
        <v>2064</v>
      </c>
      <c r="C576" s="2" t="s">
        <v>12</v>
      </c>
      <c r="D576" s="2" t="s">
        <v>2031</v>
      </c>
      <c r="E576" s="2" t="s">
        <v>2055</v>
      </c>
      <c r="F576" s="2" t="s">
        <v>2054</v>
      </c>
      <c r="G576" s="76">
        <v>36000000</v>
      </c>
      <c r="H576" s="2" t="s">
        <v>2056</v>
      </c>
      <c r="I576" s="3">
        <v>45533</v>
      </c>
      <c r="J576" s="2" t="s">
        <v>2060</v>
      </c>
      <c r="K576" s="3">
        <v>45540</v>
      </c>
      <c r="L576" s="2" t="s">
        <v>2073</v>
      </c>
      <c r="M576" s="2" t="s">
        <v>20</v>
      </c>
      <c r="N576" s="2">
        <f t="shared" si="24"/>
        <v>8</v>
      </c>
      <c r="O576" s="2" t="s">
        <v>2070</v>
      </c>
    </row>
    <row r="577" spans="1:19">
      <c r="A577" s="2">
        <v>565</v>
      </c>
      <c r="B577" s="2" t="s">
        <v>2062</v>
      </c>
      <c r="C577" s="2" t="s">
        <v>12</v>
      </c>
      <c r="D577" s="2" t="s">
        <v>14</v>
      </c>
      <c r="E577" s="2" t="s">
        <v>2041</v>
      </c>
      <c r="F577" s="2" t="s">
        <v>2035</v>
      </c>
      <c r="G577" s="76">
        <v>73844890</v>
      </c>
      <c r="H577" s="2" t="s">
        <v>2042</v>
      </c>
      <c r="I577" s="3">
        <v>45534</v>
      </c>
      <c r="J577" s="2" t="s">
        <v>2043</v>
      </c>
      <c r="K577" s="3">
        <v>45538</v>
      </c>
      <c r="L577" s="2" t="s">
        <v>2071</v>
      </c>
      <c r="M577" s="2" t="s">
        <v>2053</v>
      </c>
      <c r="N577" s="2">
        <f t="shared" si="24"/>
        <v>5</v>
      </c>
      <c r="O577" s="2" t="s">
        <v>2068</v>
      </c>
    </row>
    <row r="578" spans="1:19" s="44" customFormat="1" ht="17.25" thickBot="1">
      <c r="A578" s="2">
        <v>566</v>
      </c>
      <c r="B578" s="84" t="s">
        <v>2063</v>
      </c>
      <c r="C578" s="84" t="s">
        <v>12</v>
      </c>
      <c r="D578" s="84" t="s">
        <v>2058</v>
      </c>
      <c r="E578" s="84" t="s">
        <v>2057</v>
      </c>
      <c r="F578" s="84" t="s">
        <v>2054</v>
      </c>
      <c r="G578" s="85">
        <v>11850000</v>
      </c>
      <c r="H578" s="84" t="s">
        <v>2059</v>
      </c>
      <c r="I578" s="86">
        <v>45534</v>
      </c>
      <c r="J578" s="84" t="s">
        <v>2043</v>
      </c>
      <c r="K578" s="86">
        <v>45539</v>
      </c>
      <c r="L578" s="84" t="s">
        <v>2072</v>
      </c>
      <c r="M578" s="84" t="s">
        <v>20</v>
      </c>
      <c r="N578" s="84">
        <f t="shared" si="24"/>
        <v>6</v>
      </c>
      <c r="O578" s="84" t="s">
        <v>93</v>
      </c>
      <c r="P578" s="43"/>
      <c r="Q578" s="43"/>
      <c r="R578" s="43"/>
      <c r="S578" s="43"/>
    </row>
    <row r="579" spans="1:19" ht="17.25" thickTop="1">
      <c r="A579" s="2">
        <v>567</v>
      </c>
      <c r="B579" s="92" t="s">
        <v>2065</v>
      </c>
      <c r="C579" s="92" t="s">
        <v>12</v>
      </c>
      <c r="D579" s="92" t="s">
        <v>130</v>
      </c>
      <c r="E579" s="92" t="s">
        <v>2044</v>
      </c>
      <c r="F579" s="92" t="s">
        <v>2035</v>
      </c>
      <c r="G579" s="93">
        <v>22330000</v>
      </c>
      <c r="H579" s="92" t="s">
        <v>2045</v>
      </c>
      <c r="I579" s="94">
        <v>45537</v>
      </c>
      <c r="J579" s="92" t="s">
        <v>2046</v>
      </c>
      <c r="K579" s="94">
        <v>45541</v>
      </c>
      <c r="L579" s="92" t="s">
        <v>2126</v>
      </c>
      <c r="M579" s="92" t="s">
        <v>20</v>
      </c>
      <c r="N579" s="92">
        <f t="shared" si="24"/>
        <v>5</v>
      </c>
      <c r="O579" s="1" t="s">
        <v>2068</v>
      </c>
    </row>
    <row r="580" spans="1:19">
      <c r="A580" s="2">
        <v>568</v>
      </c>
      <c r="B580" s="2" t="s">
        <v>2066</v>
      </c>
      <c r="C580" s="2" t="s">
        <v>12</v>
      </c>
      <c r="D580" s="2" t="s">
        <v>14</v>
      </c>
      <c r="E580" s="2" t="s">
        <v>2047</v>
      </c>
      <c r="F580" s="2" t="s">
        <v>2035</v>
      </c>
      <c r="G580" s="76">
        <v>53780000</v>
      </c>
      <c r="H580" s="2" t="s">
        <v>2048</v>
      </c>
      <c r="I580" s="3">
        <v>45537</v>
      </c>
      <c r="J580" s="2" t="s">
        <v>2046</v>
      </c>
      <c r="K580" s="3">
        <v>45538</v>
      </c>
      <c r="L580" s="2" t="s">
        <v>2071</v>
      </c>
      <c r="M580" s="2" t="s">
        <v>2053</v>
      </c>
      <c r="N580" s="2">
        <f t="shared" si="24"/>
        <v>2</v>
      </c>
      <c r="O580" s="53" t="s">
        <v>2069</v>
      </c>
    </row>
    <row r="581" spans="1:19">
      <c r="A581" s="2">
        <v>569</v>
      </c>
      <c r="B581" s="2" t="s">
        <v>2061</v>
      </c>
      <c r="C581" s="2" t="s">
        <v>12</v>
      </c>
      <c r="D581" s="2" t="s">
        <v>14</v>
      </c>
      <c r="E581" s="2" t="s">
        <v>2049</v>
      </c>
      <c r="F581" s="2" t="s">
        <v>16</v>
      </c>
      <c r="G581" s="76">
        <v>49665000</v>
      </c>
      <c r="H581" s="2" t="s">
        <v>2050</v>
      </c>
      <c r="I581" s="3">
        <v>45538</v>
      </c>
      <c r="J581" s="2" t="s">
        <v>1575</v>
      </c>
      <c r="K581" s="3">
        <v>45541</v>
      </c>
      <c r="L581" s="2" t="s">
        <v>2126</v>
      </c>
      <c r="M581" s="2" t="s">
        <v>20</v>
      </c>
      <c r="N581" s="2">
        <f t="shared" si="24"/>
        <v>4</v>
      </c>
      <c r="O581" s="53" t="s">
        <v>2068</v>
      </c>
    </row>
    <row r="582" spans="1:19">
      <c r="A582" s="2">
        <v>570</v>
      </c>
      <c r="B582" s="2" t="s">
        <v>2067</v>
      </c>
      <c r="C582" s="2" t="s">
        <v>12</v>
      </c>
      <c r="D582" s="2" t="s">
        <v>15</v>
      </c>
      <c r="E582" s="2" t="s">
        <v>2051</v>
      </c>
      <c r="F582" s="2" t="s">
        <v>16</v>
      </c>
      <c r="G582" s="76">
        <v>35865000</v>
      </c>
      <c r="H582" s="2" t="s">
        <v>2052</v>
      </c>
      <c r="I582" s="3">
        <v>45538</v>
      </c>
      <c r="J582" s="2" t="s">
        <v>1575</v>
      </c>
      <c r="K582" s="3">
        <v>45541</v>
      </c>
      <c r="L582" s="2" t="s">
        <v>2126</v>
      </c>
      <c r="M582" s="2" t="s">
        <v>20</v>
      </c>
      <c r="N582" s="2">
        <f t="shared" si="24"/>
        <v>4</v>
      </c>
      <c r="O582" s="53" t="s">
        <v>47</v>
      </c>
    </row>
    <row r="583" spans="1:19">
      <c r="A583" s="2">
        <v>571</v>
      </c>
      <c r="B583" s="2" t="s">
        <v>585</v>
      </c>
      <c r="C583" s="2" t="s">
        <v>12</v>
      </c>
      <c r="D583" s="2" t="s">
        <v>261</v>
      </c>
      <c r="E583" s="2" t="s">
        <v>2225</v>
      </c>
      <c r="F583" s="2" t="s">
        <v>2076</v>
      </c>
      <c r="G583" s="76">
        <v>25729000</v>
      </c>
      <c r="H583" s="2" t="s">
        <v>2131</v>
      </c>
      <c r="I583" s="3">
        <v>45539</v>
      </c>
      <c r="J583" s="2" t="s">
        <v>2077</v>
      </c>
      <c r="K583" s="3">
        <v>45539</v>
      </c>
      <c r="L583" s="2" t="s">
        <v>84</v>
      </c>
      <c r="M583" s="2" t="s">
        <v>2078</v>
      </c>
      <c r="N583" s="2">
        <f t="shared" ref="N583:N592" si="25">K583-I583+1</f>
        <v>1</v>
      </c>
      <c r="O583" s="53" t="s">
        <v>2124</v>
      </c>
    </row>
    <row r="584" spans="1:19">
      <c r="A584" s="2">
        <v>572</v>
      </c>
      <c r="B584" s="2" t="s">
        <v>2112</v>
      </c>
      <c r="C584" s="2" t="s">
        <v>12</v>
      </c>
      <c r="D584" s="2" t="s">
        <v>2080</v>
      </c>
      <c r="E584" s="2" t="s">
        <v>2081</v>
      </c>
      <c r="F584" s="2" t="s">
        <v>2076</v>
      </c>
      <c r="G584" s="76">
        <v>18700000</v>
      </c>
      <c r="H584" s="2" t="s">
        <v>2132</v>
      </c>
      <c r="I584" s="3">
        <v>45539</v>
      </c>
      <c r="J584" s="2" t="s">
        <v>2077</v>
      </c>
      <c r="K584" s="3">
        <v>45541</v>
      </c>
      <c r="L584" s="2" t="s">
        <v>2126</v>
      </c>
      <c r="M584" s="2" t="s">
        <v>2079</v>
      </c>
      <c r="N584" s="2">
        <f t="shared" si="25"/>
        <v>3</v>
      </c>
      <c r="O584" s="53" t="s">
        <v>2123</v>
      </c>
    </row>
    <row r="585" spans="1:19">
      <c r="A585" s="2">
        <v>573</v>
      </c>
      <c r="B585" s="2" t="s">
        <v>2113</v>
      </c>
      <c r="C585" s="2" t="s">
        <v>12</v>
      </c>
      <c r="D585" s="2" t="s">
        <v>13</v>
      </c>
      <c r="E585" s="2" t="s">
        <v>2127</v>
      </c>
      <c r="F585" s="2" t="s">
        <v>2083</v>
      </c>
      <c r="G585" s="76">
        <v>11560000</v>
      </c>
      <c r="H585" s="2" t="s">
        <v>2133</v>
      </c>
      <c r="I585" s="3">
        <v>45539</v>
      </c>
      <c r="J585" s="2" t="s">
        <v>2077</v>
      </c>
      <c r="K585" s="3">
        <v>45541</v>
      </c>
      <c r="L585" s="2" t="s">
        <v>2126</v>
      </c>
      <c r="M585" s="2" t="s">
        <v>2079</v>
      </c>
      <c r="N585" s="2">
        <f t="shared" si="25"/>
        <v>3</v>
      </c>
      <c r="O585" s="53" t="s">
        <v>2124</v>
      </c>
    </row>
    <row r="586" spans="1:19">
      <c r="A586" s="2">
        <v>574</v>
      </c>
      <c r="B586" s="2" t="s">
        <v>2114</v>
      </c>
      <c r="C586" s="2" t="s">
        <v>12</v>
      </c>
      <c r="D586" s="2" t="s">
        <v>612</v>
      </c>
      <c r="E586" s="2" t="s">
        <v>2082</v>
      </c>
      <c r="F586" s="2" t="s">
        <v>2076</v>
      </c>
      <c r="G586" s="76">
        <v>15029300</v>
      </c>
      <c r="H586" s="2" t="s">
        <v>2134</v>
      </c>
      <c r="I586" s="3">
        <v>45540</v>
      </c>
      <c r="J586" s="2" t="s">
        <v>2084</v>
      </c>
      <c r="K586" s="3">
        <v>45541</v>
      </c>
      <c r="L586" s="2" t="s">
        <v>2126</v>
      </c>
      <c r="M586" s="2" t="s">
        <v>2079</v>
      </c>
      <c r="N586" s="2">
        <f t="shared" si="25"/>
        <v>2</v>
      </c>
      <c r="O586" s="53" t="s">
        <v>47</v>
      </c>
    </row>
    <row r="587" spans="1:19">
      <c r="A587" s="2">
        <v>575</v>
      </c>
      <c r="B587" s="2" t="s">
        <v>2116</v>
      </c>
      <c r="C587" s="2" t="s">
        <v>12</v>
      </c>
      <c r="D587" s="2" t="s">
        <v>2085</v>
      </c>
      <c r="E587" s="2" t="s">
        <v>2086</v>
      </c>
      <c r="F587" s="2" t="s">
        <v>2076</v>
      </c>
      <c r="G587" s="76">
        <v>13500000</v>
      </c>
      <c r="H587" s="2" t="s">
        <v>2135</v>
      </c>
      <c r="I587" s="3">
        <v>45541</v>
      </c>
      <c r="J587" s="2" t="s">
        <v>2092</v>
      </c>
      <c r="K587" s="3">
        <v>45544</v>
      </c>
      <c r="L587" s="2" t="s">
        <v>2128</v>
      </c>
      <c r="M587" s="2" t="s">
        <v>2079</v>
      </c>
      <c r="N587" s="2">
        <f t="shared" si="25"/>
        <v>4</v>
      </c>
      <c r="O587" s="53" t="s">
        <v>2125</v>
      </c>
    </row>
    <row r="588" spans="1:19">
      <c r="A588" s="2">
        <v>576</v>
      </c>
      <c r="B588" s="2" t="s">
        <v>2117</v>
      </c>
      <c r="C588" s="2" t="s">
        <v>12</v>
      </c>
      <c r="D588" s="2" t="s">
        <v>2087</v>
      </c>
      <c r="E588" s="2" t="s">
        <v>1878</v>
      </c>
      <c r="F588" s="2" t="s">
        <v>2076</v>
      </c>
      <c r="G588" s="76">
        <v>11955000</v>
      </c>
      <c r="H588" s="2" t="s">
        <v>2136</v>
      </c>
      <c r="I588" s="3">
        <v>45542</v>
      </c>
      <c r="J588" s="2" t="s">
        <v>913</v>
      </c>
      <c r="K588" s="3">
        <v>45544</v>
      </c>
      <c r="L588" s="2" t="s">
        <v>2128</v>
      </c>
      <c r="M588" s="2" t="s">
        <v>2079</v>
      </c>
      <c r="N588" s="2">
        <f t="shared" si="25"/>
        <v>3</v>
      </c>
      <c r="O588" s="53" t="s">
        <v>47</v>
      </c>
    </row>
    <row r="589" spans="1:19">
      <c r="A589" s="2">
        <v>577</v>
      </c>
      <c r="B589" s="2" t="s">
        <v>2118</v>
      </c>
      <c r="C589" s="2" t="s">
        <v>12</v>
      </c>
      <c r="D589" s="2" t="s">
        <v>2085</v>
      </c>
      <c r="E589" s="2" t="s">
        <v>2088</v>
      </c>
      <c r="F589" s="2" t="s">
        <v>2083</v>
      </c>
      <c r="G589" s="76">
        <v>54324400</v>
      </c>
      <c r="H589" s="2" t="s">
        <v>2137</v>
      </c>
      <c r="I589" s="3">
        <v>45544</v>
      </c>
      <c r="J589" s="2" t="s">
        <v>2093</v>
      </c>
      <c r="K589" s="3">
        <v>45546</v>
      </c>
      <c r="L589" s="2" t="s">
        <v>2129</v>
      </c>
      <c r="M589" s="2" t="s">
        <v>2079</v>
      </c>
      <c r="N589" s="2">
        <f t="shared" si="25"/>
        <v>3</v>
      </c>
      <c r="O589" s="53" t="s">
        <v>47</v>
      </c>
    </row>
    <row r="590" spans="1:19">
      <c r="A590" s="2">
        <v>578</v>
      </c>
      <c r="B590" s="2" t="s">
        <v>2119</v>
      </c>
      <c r="C590" s="2" t="s">
        <v>12</v>
      </c>
      <c r="D590" s="2" t="s">
        <v>586</v>
      </c>
      <c r="E590" s="2" t="s">
        <v>2089</v>
      </c>
      <c r="F590" s="2" t="s">
        <v>2076</v>
      </c>
      <c r="G590" s="76">
        <v>52965000</v>
      </c>
      <c r="H590" s="2" t="s">
        <v>2050</v>
      </c>
      <c r="I590" s="3">
        <v>45544</v>
      </c>
      <c r="J590" s="2" t="s">
        <v>2093</v>
      </c>
      <c r="K590" s="3">
        <v>45546</v>
      </c>
      <c r="L590" s="2" t="s">
        <v>2129</v>
      </c>
      <c r="M590" s="2" t="s">
        <v>2079</v>
      </c>
      <c r="N590" s="2">
        <f t="shared" si="25"/>
        <v>3</v>
      </c>
      <c r="O590" s="53" t="s">
        <v>47</v>
      </c>
    </row>
    <row r="591" spans="1:19">
      <c r="A591" s="2">
        <v>579</v>
      </c>
      <c r="B591" s="2" t="s">
        <v>2113</v>
      </c>
      <c r="C591" s="2" t="s">
        <v>12</v>
      </c>
      <c r="D591" s="2" t="s">
        <v>2090</v>
      </c>
      <c r="E591" s="2" t="s">
        <v>2091</v>
      </c>
      <c r="F591" s="2" t="s">
        <v>2076</v>
      </c>
      <c r="G591" s="76">
        <v>14332000</v>
      </c>
      <c r="H591" s="2" t="s">
        <v>2138</v>
      </c>
      <c r="I591" s="3">
        <v>45544</v>
      </c>
      <c r="J591" s="2" t="s">
        <v>2093</v>
      </c>
      <c r="K591" s="3">
        <v>45546</v>
      </c>
      <c r="L591" s="2" t="s">
        <v>2129</v>
      </c>
      <c r="M591" s="2" t="s">
        <v>2079</v>
      </c>
      <c r="N591" s="2">
        <f t="shared" si="25"/>
        <v>3</v>
      </c>
      <c r="O591" s="53" t="s">
        <v>47</v>
      </c>
    </row>
    <row r="592" spans="1:19">
      <c r="A592" s="2">
        <v>580</v>
      </c>
      <c r="B592" s="2" t="s">
        <v>2115</v>
      </c>
      <c r="C592" s="2" t="s">
        <v>12</v>
      </c>
      <c r="D592" s="2" t="s">
        <v>2098</v>
      </c>
      <c r="E592" s="2" t="s">
        <v>2109</v>
      </c>
      <c r="F592" s="2" t="s">
        <v>2099</v>
      </c>
      <c r="G592" s="76">
        <v>26400000</v>
      </c>
      <c r="H592" s="2" t="s">
        <v>2145</v>
      </c>
      <c r="I592" s="3">
        <v>45544</v>
      </c>
      <c r="J592" s="2" t="s">
        <v>2093</v>
      </c>
      <c r="K592" s="3">
        <v>45546</v>
      </c>
      <c r="L592" s="2" t="s">
        <v>2129</v>
      </c>
      <c r="M592" s="2" t="s">
        <v>2079</v>
      </c>
      <c r="N592" s="2">
        <f t="shared" si="25"/>
        <v>3</v>
      </c>
      <c r="O592" s="53" t="s">
        <v>287</v>
      </c>
    </row>
    <row r="593" spans="1:15">
      <c r="A593" s="2">
        <v>581</v>
      </c>
      <c r="B593" s="2" t="s">
        <v>2114</v>
      </c>
      <c r="C593" s="2" t="s">
        <v>12</v>
      </c>
      <c r="D593" s="2" t="s">
        <v>2094</v>
      </c>
      <c r="E593" s="2" t="s">
        <v>2095</v>
      </c>
      <c r="F593" s="2" t="s">
        <v>2096</v>
      </c>
      <c r="G593" s="76">
        <v>33880000</v>
      </c>
      <c r="H593" s="2" t="s">
        <v>2139</v>
      </c>
      <c r="I593" s="3">
        <v>45545</v>
      </c>
      <c r="J593" s="2" t="s">
        <v>1575</v>
      </c>
      <c r="K593" s="3">
        <v>45546</v>
      </c>
      <c r="L593" s="2" t="s">
        <v>2129</v>
      </c>
      <c r="M593" s="2" t="s">
        <v>2097</v>
      </c>
      <c r="N593" s="2">
        <f t="shared" ref="N593:N627" si="26">K593-I593+1</f>
        <v>2</v>
      </c>
      <c r="O593" s="53" t="s">
        <v>2122</v>
      </c>
    </row>
    <row r="594" spans="1:15">
      <c r="A594" s="2">
        <v>582</v>
      </c>
      <c r="B594" s="2" t="s">
        <v>2120</v>
      </c>
      <c r="C594" s="2" t="s">
        <v>2102</v>
      </c>
      <c r="D594" s="2" t="s">
        <v>13</v>
      </c>
      <c r="E594" s="2" t="s">
        <v>2101</v>
      </c>
      <c r="F594" s="2" t="s">
        <v>2100</v>
      </c>
      <c r="G594" s="76">
        <v>10017000</v>
      </c>
      <c r="H594" s="2" t="s">
        <v>2140</v>
      </c>
      <c r="I594" s="3">
        <v>45546</v>
      </c>
      <c r="J594" s="2" t="s">
        <v>2111</v>
      </c>
      <c r="K594" s="3">
        <v>45547</v>
      </c>
      <c r="L594" s="2" t="s">
        <v>2130</v>
      </c>
      <c r="M594" s="2" t="s">
        <v>20</v>
      </c>
      <c r="N594" s="2">
        <f t="shared" si="26"/>
        <v>2</v>
      </c>
      <c r="O594" s="53" t="s">
        <v>2124</v>
      </c>
    </row>
    <row r="595" spans="1:15">
      <c r="A595" s="2">
        <v>583</v>
      </c>
      <c r="B595" s="2" t="s">
        <v>2121</v>
      </c>
      <c r="C595" s="2" t="s">
        <v>2104</v>
      </c>
      <c r="D595" s="2" t="s">
        <v>15</v>
      </c>
      <c r="E595" s="2" t="s">
        <v>2103</v>
      </c>
      <c r="F595" s="2" t="s">
        <v>2100</v>
      </c>
      <c r="G595" s="76">
        <v>14890000</v>
      </c>
      <c r="H595" s="2" t="s">
        <v>2146</v>
      </c>
      <c r="I595" s="3">
        <v>45546</v>
      </c>
      <c r="J595" s="2" t="s">
        <v>2111</v>
      </c>
      <c r="K595" s="3">
        <v>45547</v>
      </c>
      <c r="L595" s="2" t="s">
        <v>2130</v>
      </c>
      <c r="M595" s="2" t="s">
        <v>20</v>
      </c>
      <c r="N595" s="2">
        <f t="shared" si="26"/>
        <v>2</v>
      </c>
      <c r="O595" s="53" t="s">
        <v>2124</v>
      </c>
    </row>
    <row r="596" spans="1:15">
      <c r="A596" s="2">
        <v>584</v>
      </c>
      <c r="B596" s="2" t="s">
        <v>2113</v>
      </c>
      <c r="C596" s="2" t="s">
        <v>2104</v>
      </c>
      <c r="D596" s="2" t="s">
        <v>2105</v>
      </c>
      <c r="E596" s="2" t="s">
        <v>2106</v>
      </c>
      <c r="F596" s="2" t="s">
        <v>2100</v>
      </c>
      <c r="G596" s="76">
        <v>30521000</v>
      </c>
      <c r="H596" s="2" t="s">
        <v>2141</v>
      </c>
      <c r="I596" s="3">
        <v>45547</v>
      </c>
      <c r="J596" s="2" t="s">
        <v>905</v>
      </c>
      <c r="K596" s="3">
        <v>45548</v>
      </c>
      <c r="L596" s="2" t="s">
        <v>2126</v>
      </c>
      <c r="M596" s="2" t="s">
        <v>20</v>
      </c>
      <c r="N596" s="2">
        <f t="shared" si="26"/>
        <v>2</v>
      </c>
      <c r="O596" s="53" t="s">
        <v>2124</v>
      </c>
    </row>
    <row r="597" spans="1:15">
      <c r="A597" s="2">
        <v>585</v>
      </c>
      <c r="B597" s="2" t="s">
        <v>2119</v>
      </c>
      <c r="C597" s="2" t="s">
        <v>2104</v>
      </c>
      <c r="D597" s="2" t="s">
        <v>14</v>
      </c>
      <c r="E597" s="2" t="s">
        <v>2107</v>
      </c>
      <c r="F597" s="2" t="s">
        <v>2100</v>
      </c>
      <c r="G597" s="76">
        <v>27900000</v>
      </c>
      <c r="H597" s="2" t="s">
        <v>2142</v>
      </c>
      <c r="I597" s="3">
        <v>45547</v>
      </c>
      <c r="J597" s="2" t="s">
        <v>905</v>
      </c>
      <c r="K597" s="3">
        <v>45548</v>
      </c>
      <c r="L597" s="2" t="s">
        <v>2126</v>
      </c>
      <c r="M597" s="2" t="s">
        <v>20</v>
      </c>
      <c r="N597" s="2">
        <f t="shared" si="26"/>
        <v>2</v>
      </c>
      <c r="O597" s="53" t="s">
        <v>2124</v>
      </c>
    </row>
    <row r="598" spans="1:15">
      <c r="A598" s="2">
        <v>586</v>
      </c>
      <c r="B598" s="2" t="s">
        <v>2117</v>
      </c>
      <c r="C598" s="2" t="s">
        <v>2104</v>
      </c>
      <c r="D598" s="2" t="s">
        <v>13</v>
      </c>
      <c r="E598" s="2" t="s">
        <v>2109</v>
      </c>
      <c r="F598" s="2" t="s">
        <v>2100</v>
      </c>
      <c r="G598" s="76">
        <v>52486000</v>
      </c>
      <c r="H598" s="2" t="s">
        <v>2143</v>
      </c>
      <c r="I598" s="3">
        <v>45548</v>
      </c>
      <c r="J598" s="2" t="s">
        <v>913</v>
      </c>
      <c r="K598" s="3">
        <v>45554</v>
      </c>
      <c r="L598" s="2" t="s">
        <v>2130</v>
      </c>
      <c r="M598" s="2" t="s">
        <v>20</v>
      </c>
      <c r="N598" s="2">
        <f t="shared" si="26"/>
        <v>7</v>
      </c>
      <c r="O598" s="53" t="s">
        <v>2124</v>
      </c>
    </row>
    <row r="599" spans="1:15">
      <c r="A599" s="2">
        <v>587</v>
      </c>
      <c r="B599" s="2" t="s">
        <v>2119</v>
      </c>
      <c r="C599" s="2" t="s">
        <v>2104</v>
      </c>
      <c r="D599" s="2" t="s">
        <v>13</v>
      </c>
      <c r="E599" s="2" t="s">
        <v>2108</v>
      </c>
      <c r="F599" s="2" t="s">
        <v>2100</v>
      </c>
      <c r="G599" s="76">
        <v>16560000</v>
      </c>
      <c r="H599" s="2" t="s">
        <v>1709</v>
      </c>
      <c r="I599" s="3">
        <v>45548</v>
      </c>
      <c r="J599" s="2" t="s">
        <v>913</v>
      </c>
      <c r="K599" s="3">
        <v>45554</v>
      </c>
      <c r="L599" s="2" t="s">
        <v>2130</v>
      </c>
      <c r="M599" s="2" t="s">
        <v>20</v>
      </c>
      <c r="N599" s="2">
        <f t="shared" si="26"/>
        <v>7</v>
      </c>
      <c r="O599" s="53" t="s">
        <v>2124</v>
      </c>
    </row>
    <row r="600" spans="1:15">
      <c r="A600" s="2">
        <v>588</v>
      </c>
      <c r="B600" s="2" t="s">
        <v>2117</v>
      </c>
      <c r="C600" s="2" t="s">
        <v>2104</v>
      </c>
      <c r="D600" s="2" t="s">
        <v>15</v>
      </c>
      <c r="E600" s="2" t="s">
        <v>2110</v>
      </c>
      <c r="F600" s="2" t="s">
        <v>2100</v>
      </c>
      <c r="G600" s="76">
        <v>9640000</v>
      </c>
      <c r="H600" s="2" t="s">
        <v>2144</v>
      </c>
      <c r="I600" s="3">
        <v>45548</v>
      </c>
      <c r="J600" s="2" t="s">
        <v>913</v>
      </c>
      <c r="K600" s="3">
        <v>45554</v>
      </c>
      <c r="L600" s="2" t="s">
        <v>2130</v>
      </c>
      <c r="M600" s="2" t="s">
        <v>20</v>
      </c>
      <c r="N600" s="2">
        <f t="shared" si="26"/>
        <v>7</v>
      </c>
      <c r="O600" s="53" t="s">
        <v>2124</v>
      </c>
    </row>
    <row r="601" spans="1:15">
      <c r="A601" s="2">
        <v>589</v>
      </c>
      <c r="B601" s="2" t="s">
        <v>2190</v>
      </c>
      <c r="C601" s="2" t="s">
        <v>12</v>
      </c>
      <c r="D601" s="2" t="s">
        <v>14</v>
      </c>
      <c r="E601" s="2" t="s">
        <v>2147</v>
      </c>
      <c r="F601" s="2" t="s">
        <v>2148</v>
      </c>
      <c r="G601" s="76">
        <v>30521000</v>
      </c>
      <c r="H601" s="2" t="s">
        <v>2149</v>
      </c>
      <c r="I601" s="3">
        <v>45555</v>
      </c>
      <c r="J601" s="2" t="s">
        <v>2152</v>
      </c>
      <c r="K601" s="3">
        <v>45560</v>
      </c>
      <c r="L601" s="2" t="s">
        <v>2243</v>
      </c>
      <c r="M601" s="2" t="s">
        <v>2185</v>
      </c>
      <c r="N601" s="2">
        <f t="shared" si="26"/>
        <v>6</v>
      </c>
      <c r="O601" s="53" t="s">
        <v>2204</v>
      </c>
    </row>
    <row r="602" spans="1:15">
      <c r="A602" s="2">
        <v>590</v>
      </c>
      <c r="B602" s="2" t="s">
        <v>2191</v>
      </c>
      <c r="C602" s="2" t="s">
        <v>12</v>
      </c>
      <c r="D602" s="2" t="s">
        <v>15</v>
      </c>
      <c r="E602" s="2" t="s">
        <v>2182</v>
      </c>
      <c r="F602" s="2" t="s">
        <v>2183</v>
      </c>
      <c r="G602" s="76">
        <v>10325700</v>
      </c>
      <c r="H602" s="2" t="s">
        <v>2184</v>
      </c>
      <c r="I602" s="3">
        <v>45555</v>
      </c>
      <c r="J602" s="2" t="s">
        <v>2152</v>
      </c>
      <c r="K602" s="3">
        <v>45555</v>
      </c>
      <c r="L602" s="2" t="s">
        <v>2244</v>
      </c>
      <c r="M602" s="2" t="s">
        <v>2185</v>
      </c>
      <c r="N602" s="2">
        <f t="shared" si="26"/>
        <v>1</v>
      </c>
      <c r="O602" s="53" t="s">
        <v>2208</v>
      </c>
    </row>
    <row r="603" spans="1:15">
      <c r="A603" s="2">
        <v>591</v>
      </c>
      <c r="B603" s="2" t="s">
        <v>2193</v>
      </c>
      <c r="C603" s="2" t="s">
        <v>12</v>
      </c>
      <c r="D603" s="2" t="s">
        <v>15</v>
      </c>
      <c r="E603" s="2" t="s">
        <v>2154</v>
      </c>
      <c r="F603" s="2" t="s">
        <v>2148</v>
      </c>
      <c r="G603" s="76">
        <v>10000000</v>
      </c>
      <c r="H603" s="2" t="s">
        <v>2155</v>
      </c>
      <c r="I603" s="3">
        <v>45558</v>
      </c>
      <c r="J603" s="2" t="s">
        <v>2153</v>
      </c>
      <c r="K603" s="3">
        <v>45560</v>
      </c>
      <c r="L603" s="2" t="s">
        <v>2243</v>
      </c>
      <c r="M603" s="2" t="s">
        <v>2185</v>
      </c>
      <c r="N603" s="2">
        <f t="shared" si="26"/>
        <v>3</v>
      </c>
      <c r="O603" s="53" t="s">
        <v>2205</v>
      </c>
    </row>
    <row r="604" spans="1:15">
      <c r="A604" s="2">
        <v>592</v>
      </c>
      <c r="B604" s="2" t="s">
        <v>2193</v>
      </c>
      <c r="C604" s="2" t="s">
        <v>12</v>
      </c>
      <c r="D604" s="2" t="s">
        <v>2169</v>
      </c>
      <c r="E604" s="2" t="s">
        <v>2082</v>
      </c>
      <c r="F604" s="2" t="s">
        <v>2148</v>
      </c>
      <c r="G604" s="76">
        <v>18664580</v>
      </c>
      <c r="H604" s="2" t="s">
        <v>2156</v>
      </c>
      <c r="I604" s="3">
        <v>45558</v>
      </c>
      <c r="J604" s="2" t="s">
        <v>2153</v>
      </c>
      <c r="K604" s="3">
        <v>45562</v>
      </c>
      <c r="L604" s="2" t="s">
        <v>2244</v>
      </c>
      <c r="M604" s="2" t="s">
        <v>2185</v>
      </c>
      <c r="N604" s="2">
        <f t="shared" si="26"/>
        <v>5</v>
      </c>
      <c r="O604" s="53" t="s">
        <v>2205</v>
      </c>
    </row>
    <row r="605" spans="1:15">
      <c r="A605" s="2">
        <v>593</v>
      </c>
      <c r="B605" s="2" t="s">
        <v>2192</v>
      </c>
      <c r="C605" s="2" t="s">
        <v>12</v>
      </c>
      <c r="D605" s="2" t="s">
        <v>15</v>
      </c>
      <c r="E605" s="2" t="s">
        <v>2157</v>
      </c>
      <c r="F605" s="2" t="s">
        <v>2148</v>
      </c>
      <c r="G605" s="76">
        <v>9690000</v>
      </c>
      <c r="H605" s="2" t="s">
        <v>2158</v>
      </c>
      <c r="I605" s="3">
        <v>45558</v>
      </c>
      <c r="J605" s="2" t="s">
        <v>2153</v>
      </c>
      <c r="K605" s="3">
        <v>45560</v>
      </c>
      <c r="L605" s="2" t="s">
        <v>2243</v>
      </c>
      <c r="M605" s="2" t="s">
        <v>2185</v>
      </c>
      <c r="N605" s="2">
        <f t="shared" si="26"/>
        <v>3</v>
      </c>
      <c r="O605" s="53" t="s">
        <v>2204</v>
      </c>
    </row>
    <row r="606" spans="1:15">
      <c r="A606" s="2">
        <v>594</v>
      </c>
      <c r="B606" s="2" t="s">
        <v>2193</v>
      </c>
      <c r="C606" s="2" t="s">
        <v>12</v>
      </c>
      <c r="D606" s="2" t="s">
        <v>13</v>
      </c>
      <c r="E606" s="2" t="s">
        <v>2159</v>
      </c>
      <c r="F606" s="2" t="s">
        <v>2148</v>
      </c>
      <c r="G606" s="76">
        <v>18447000</v>
      </c>
      <c r="H606" s="2" t="s">
        <v>2160</v>
      </c>
      <c r="I606" s="3">
        <v>45558</v>
      </c>
      <c r="J606" s="2" t="s">
        <v>2153</v>
      </c>
      <c r="K606" s="3">
        <v>45562</v>
      </c>
      <c r="L606" s="2" t="s">
        <v>2244</v>
      </c>
      <c r="M606" s="2" t="s">
        <v>20</v>
      </c>
      <c r="N606" s="2">
        <f t="shared" si="26"/>
        <v>5</v>
      </c>
      <c r="O606" s="53" t="s">
        <v>2205</v>
      </c>
    </row>
    <row r="607" spans="1:15">
      <c r="A607" s="2">
        <v>595</v>
      </c>
      <c r="B607" s="2" t="s">
        <v>2192</v>
      </c>
      <c r="C607" s="2" t="s">
        <v>12</v>
      </c>
      <c r="D607" s="2" t="s">
        <v>14</v>
      </c>
      <c r="E607" s="2" t="s">
        <v>2173</v>
      </c>
      <c r="F607" s="2" t="s">
        <v>2172</v>
      </c>
      <c r="G607" s="76">
        <v>60426800</v>
      </c>
      <c r="H607" s="2" t="s">
        <v>2174</v>
      </c>
      <c r="I607" s="3">
        <v>45558</v>
      </c>
      <c r="J607" s="2" t="s">
        <v>2180</v>
      </c>
      <c r="K607" s="3">
        <v>45562</v>
      </c>
      <c r="L607" s="2" t="s">
        <v>2248</v>
      </c>
      <c r="M607" s="2" t="s">
        <v>20</v>
      </c>
      <c r="N607" s="2">
        <f t="shared" si="26"/>
        <v>5</v>
      </c>
      <c r="O607" s="53" t="s">
        <v>2210</v>
      </c>
    </row>
    <row r="608" spans="1:15">
      <c r="A608" s="2">
        <v>596</v>
      </c>
      <c r="B608" s="2" t="s">
        <v>2192</v>
      </c>
      <c r="C608" s="2" t="s">
        <v>12</v>
      </c>
      <c r="D608" s="2" t="s">
        <v>2187</v>
      </c>
      <c r="E608" s="2" t="s">
        <v>2188</v>
      </c>
      <c r="F608" s="2" t="s">
        <v>2186</v>
      </c>
      <c r="G608" s="76">
        <v>20642000</v>
      </c>
      <c r="H608" s="2" t="s">
        <v>2189</v>
      </c>
      <c r="I608" s="3">
        <v>45558</v>
      </c>
      <c r="J608" s="2" t="s">
        <v>2153</v>
      </c>
      <c r="K608" s="3">
        <v>45561</v>
      </c>
      <c r="L608" s="2" t="s">
        <v>2215</v>
      </c>
      <c r="M608" s="2" t="s">
        <v>20</v>
      </c>
      <c r="N608" s="2">
        <f t="shared" si="26"/>
        <v>4</v>
      </c>
      <c r="O608" s="53" t="s">
        <v>2209</v>
      </c>
    </row>
    <row r="609" spans="1:15">
      <c r="A609" s="2">
        <v>597</v>
      </c>
      <c r="B609" s="2" t="s">
        <v>2190</v>
      </c>
      <c r="C609" s="2" t="s">
        <v>12</v>
      </c>
      <c r="D609" s="2" t="s">
        <v>13</v>
      </c>
      <c r="E609" s="2" t="s">
        <v>2161</v>
      </c>
      <c r="F609" s="2" t="s">
        <v>2148</v>
      </c>
      <c r="G609" s="76">
        <v>15896000</v>
      </c>
      <c r="H609" s="2" t="s">
        <v>2162</v>
      </c>
      <c r="I609" s="3">
        <v>45559</v>
      </c>
      <c r="J609" s="2" t="s">
        <v>1575</v>
      </c>
      <c r="K609" s="3">
        <v>45560</v>
      </c>
      <c r="L609" s="2" t="s">
        <v>2243</v>
      </c>
      <c r="M609" s="2" t="s">
        <v>2185</v>
      </c>
      <c r="N609" s="2">
        <f t="shared" si="26"/>
        <v>2</v>
      </c>
      <c r="O609" s="53" t="s">
        <v>2204</v>
      </c>
    </row>
    <row r="610" spans="1:15">
      <c r="A610" s="2">
        <v>598</v>
      </c>
      <c r="B610" s="2" t="s">
        <v>2190</v>
      </c>
      <c r="C610" s="2" t="s">
        <v>12</v>
      </c>
      <c r="D610" s="2" t="s">
        <v>2170</v>
      </c>
      <c r="E610" s="2" t="s">
        <v>2163</v>
      </c>
      <c r="F610" s="2" t="s">
        <v>2148</v>
      </c>
      <c r="G610" s="76">
        <v>43500000</v>
      </c>
      <c r="H610" s="2" t="s">
        <v>2164</v>
      </c>
      <c r="I610" s="3">
        <v>45559</v>
      </c>
      <c r="J610" s="2" t="s">
        <v>1575</v>
      </c>
      <c r="K610" s="3">
        <v>45560</v>
      </c>
      <c r="L610" s="2" t="s">
        <v>2243</v>
      </c>
      <c r="M610" s="2" t="s">
        <v>2185</v>
      </c>
      <c r="N610" s="2">
        <f t="shared" si="26"/>
        <v>2</v>
      </c>
      <c r="O610" s="53" t="s">
        <v>2204</v>
      </c>
    </row>
    <row r="611" spans="1:15">
      <c r="A611" s="2">
        <v>599</v>
      </c>
      <c r="B611" s="2" t="s">
        <v>2191</v>
      </c>
      <c r="C611" s="2" t="s">
        <v>12</v>
      </c>
      <c r="D611" s="2" t="s">
        <v>2171</v>
      </c>
      <c r="E611" s="2" t="s">
        <v>2165</v>
      </c>
      <c r="F611" s="2" t="s">
        <v>2148</v>
      </c>
      <c r="G611" s="76">
        <v>104423000</v>
      </c>
      <c r="H611" s="2" t="s">
        <v>2166</v>
      </c>
      <c r="I611" s="3">
        <v>45559</v>
      </c>
      <c r="J611" s="2" t="s">
        <v>1575</v>
      </c>
      <c r="K611" s="3">
        <v>45562</v>
      </c>
      <c r="L611" s="2" t="s">
        <v>2244</v>
      </c>
      <c r="M611" s="2" t="s">
        <v>20</v>
      </c>
      <c r="N611" s="2">
        <f t="shared" si="26"/>
        <v>4</v>
      </c>
      <c r="O611" s="53" t="s">
        <v>2206</v>
      </c>
    </row>
    <row r="612" spans="1:15">
      <c r="A612" s="2">
        <v>600</v>
      </c>
      <c r="B612" s="2" t="s">
        <v>2192</v>
      </c>
      <c r="C612" s="2" t="s">
        <v>12</v>
      </c>
      <c r="D612" s="2" t="s">
        <v>14</v>
      </c>
      <c r="E612" s="2" t="s">
        <v>2150</v>
      </c>
      <c r="F612" s="2" t="s">
        <v>2148</v>
      </c>
      <c r="G612" s="76">
        <v>45940000</v>
      </c>
      <c r="H612" s="2" t="s">
        <v>2151</v>
      </c>
      <c r="I612" s="3">
        <v>45560</v>
      </c>
      <c r="J612" s="2" t="s">
        <v>1323</v>
      </c>
      <c r="K612" s="3">
        <v>45565</v>
      </c>
      <c r="L612" s="2" t="s">
        <v>2226</v>
      </c>
      <c r="M612" s="2" t="s">
        <v>20</v>
      </c>
      <c r="N612" s="2">
        <f t="shared" si="26"/>
        <v>6</v>
      </c>
      <c r="O612" s="53" t="s">
        <v>2204</v>
      </c>
    </row>
    <row r="613" spans="1:15">
      <c r="A613" s="2">
        <v>601</v>
      </c>
      <c r="B613" s="2" t="s">
        <v>2190</v>
      </c>
      <c r="C613" s="2" t="s">
        <v>12</v>
      </c>
      <c r="D613" s="2" t="s">
        <v>13</v>
      </c>
      <c r="E613" s="2" t="s">
        <v>2167</v>
      </c>
      <c r="F613" s="2" t="s">
        <v>2148</v>
      </c>
      <c r="G613" s="76">
        <v>13920000</v>
      </c>
      <c r="H613" s="2" t="s">
        <v>2168</v>
      </c>
      <c r="I613" s="3">
        <v>45561</v>
      </c>
      <c r="J613" s="2" t="s">
        <v>905</v>
      </c>
      <c r="K613" s="3">
        <v>45561</v>
      </c>
      <c r="L613" s="2" t="s">
        <v>2215</v>
      </c>
      <c r="M613" s="2" t="s">
        <v>2201</v>
      </c>
      <c r="N613" s="2">
        <f t="shared" si="26"/>
        <v>1</v>
      </c>
      <c r="O613" s="53" t="s">
        <v>2204</v>
      </c>
    </row>
    <row r="614" spans="1:15">
      <c r="A614" s="2">
        <v>602</v>
      </c>
      <c r="B614" s="2" t="s">
        <v>2192</v>
      </c>
      <c r="C614" s="2" t="s">
        <v>12</v>
      </c>
      <c r="D614" s="2" t="s">
        <v>15</v>
      </c>
      <c r="E614" s="2" t="s">
        <v>2175</v>
      </c>
      <c r="F614" s="2" t="s">
        <v>2172</v>
      </c>
      <c r="G614" s="76">
        <v>298494000</v>
      </c>
      <c r="H614" s="2" t="s">
        <v>884</v>
      </c>
      <c r="I614" s="3">
        <v>45559</v>
      </c>
      <c r="J614" s="2" t="s">
        <v>2181</v>
      </c>
      <c r="K614" s="3">
        <v>45562</v>
      </c>
      <c r="L614" s="2" t="s">
        <v>2248</v>
      </c>
      <c r="M614" s="2" t="s">
        <v>20</v>
      </c>
      <c r="N614" s="2">
        <f t="shared" si="26"/>
        <v>4</v>
      </c>
      <c r="O614" s="53" t="s">
        <v>2210</v>
      </c>
    </row>
    <row r="615" spans="1:15">
      <c r="A615" s="2">
        <v>603</v>
      </c>
      <c r="B615" s="2" t="s">
        <v>2190</v>
      </c>
      <c r="C615" s="2" t="s">
        <v>12</v>
      </c>
      <c r="D615" s="2" t="s">
        <v>14</v>
      </c>
      <c r="E615" s="2" t="s">
        <v>2176</v>
      </c>
      <c r="F615" s="2" t="s">
        <v>2172</v>
      </c>
      <c r="G615" s="76">
        <v>9987000</v>
      </c>
      <c r="H615" s="2" t="s">
        <v>2177</v>
      </c>
      <c r="I615" s="3">
        <v>45560</v>
      </c>
      <c r="J615" s="2" t="s">
        <v>1323</v>
      </c>
      <c r="K615" s="3">
        <v>45562</v>
      </c>
      <c r="L615" s="2" t="s">
        <v>2248</v>
      </c>
      <c r="M615" s="2" t="s">
        <v>20</v>
      </c>
      <c r="N615" s="2">
        <f t="shared" si="26"/>
        <v>3</v>
      </c>
      <c r="O615" s="53" t="s">
        <v>2210</v>
      </c>
    </row>
    <row r="616" spans="1:15">
      <c r="A616" s="2">
        <v>604</v>
      </c>
      <c r="B616" s="2" t="s">
        <v>2190</v>
      </c>
      <c r="C616" s="2" t="s">
        <v>12</v>
      </c>
      <c r="D616" s="2" t="s">
        <v>14</v>
      </c>
      <c r="E616" s="2" t="s">
        <v>2178</v>
      </c>
      <c r="F616" s="2" t="s">
        <v>2172</v>
      </c>
      <c r="G616" s="76">
        <v>209162000</v>
      </c>
      <c r="H616" s="2" t="s">
        <v>2179</v>
      </c>
      <c r="I616" s="3">
        <v>45560</v>
      </c>
      <c r="J616" s="2" t="s">
        <v>1323</v>
      </c>
      <c r="K616" s="3">
        <v>45562</v>
      </c>
      <c r="L616" s="2" t="s">
        <v>2248</v>
      </c>
      <c r="M616" s="2" t="s">
        <v>2233</v>
      </c>
      <c r="N616" s="2">
        <f t="shared" si="26"/>
        <v>3</v>
      </c>
      <c r="O616" s="53" t="s">
        <v>2210</v>
      </c>
    </row>
    <row r="617" spans="1:15">
      <c r="A617" s="2">
        <v>605</v>
      </c>
      <c r="B617" s="2" t="s">
        <v>2202</v>
      </c>
      <c r="C617" s="2" t="s">
        <v>12</v>
      </c>
      <c r="D617" s="2" t="s">
        <v>13</v>
      </c>
      <c r="E617" s="2" t="s">
        <v>2161</v>
      </c>
      <c r="F617" s="2" t="s">
        <v>2194</v>
      </c>
      <c r="G617" s="76">
        <v>15896000</v>
      </c>
      <c r="H617" s="2" t="s">
        <v>2162</v>
      </c>
      <c r="I617" s="3">
        <v>45561</v>
      </c>
      <c r="J617" s="2" t="s">
        <v>2195</v>
      </c>
      <c r="K617" s="3">
        <v>45565</v>
      </c>
      <c r="L617" s="2" t="s">
        <v>2226</v>
      </c>
      <c r="M617" s="2" t="s">
        <v>20</v>
      </c>
      <c r="N617" s="2">
        <f t="shared" si="26"/>
        <v>5</v>
      </c>
      <c r="O617" s="53" t="s">
        <v>2207</v>
      </c>
    </row>
    <row r="618" spans="1:15">
      <c r="A618" s="2">
        <v>606</v>
      </c>
      <c r="B618" s="2" t="s">
        <v>2203</v>
      </c>
      <c r="C618" s="2" t="s">
        <v>12</v>
      </c>
      <c r="D618" s="2" t="s">
        <v>14</v>
      </c>
      <c r="E618" s="2" t="s">
        <v>2196</v>
      </c>
      <c r="F618" s="2" t="s">
        <v>2194</v>
      </c>
      <c r="G618" s="76">
        <v>95415000</v>
      </c>
      <c r="H618" s="2" t="s">
        <v>2197</v>
      </c>
      <c r="I618" s="3">
        <v>45561</v>
      </c>
      <c r="J618" s="2" t="s">
        <v>2195</v>
      </c>
      <c r="K618" s="3">
        <v>45565</v>
      </c>
      <c r="L618" s="2" t="s">
        <v>2226</v>
      </c>
      <c r="M618" s="2" t="s">
        <v>20</v>
      </c>
      <c r="N618" s="2">
        <f t="shared" si="26"/>
        <v>5</v>
      </c>
      <c r="O618" s="53" t="s">
        <v>2205</v>
      </c>
    </row>
    <row r="619" spans="1:15">
      <c r="A619" s="2">
        <v>607</v>
      </c>
      <c r="B619" s="2" t="s">
        <v>2202</v>
      </c>
      <c r="C619" s="2" t="s">
        <v>12</v>
      </c>
      <c r="D619" s="2" t="s">
        <v>2198</v>
      </c>
      <c r="E619" s="2" t="s">
        <v>762</v>
      </c>
      <c r="F619" s="2" t="s">
        <v>2194</v>
      </c>
      <c r="G619" s="76">
        <v>13920000</v>
      </c>
      <c r="H619" s="2" t="s">
        <v>1709</v>
      </c>
      <c r="I619" s="3">
        <v>45561</v>
      </c>
      <c r="J619" s="2" t="s">
        <v>2195</v>
      </c>
      <c r="K619" s="3">
        <v>45565</v>
      </c>
      <c r="L619" s="2" t="s">
        <v>2226</v>
      </c>
      <c r="M619" s="2" t="s">
        <v>20</v>
      </c>
      <c r="N619" s="2">
        <f t="shared" si="26"/>
        <v>5</v>
      </c>
      <c r="O619" s="53" t="s">
        <v>2204</v>
      </c>
    </row>
    <row r="620" spans="1:15">
      <c r="A620" s="2">
        <v>608</v>
      </c>
      <c r="B620" s="2" t="s">
        <v>2236</v>
      </c>
      <c r="C620" s="2" t="s">
        <v>2214</v>
      </c>
      <c r="D620" s="2" t="s">
        <v>2211</v>
      </c>
      <c r="E620" s="2" t="s">
        <v>2212</v>
      </c>
      <c r="F620" s="2" t="s">
        <v>2213</v>
      </c>
      <c r="G620" s="76">
        <v>49500000</v>
      </c>
      <c r="H620" s="2" t="s">
        <v>2050</v>
      </c>
      <c r="I620" s="3">
        <v>45561</v>
      </c>
      <c r="J620" s="2" t="s">
        <v>2215</v>
      </c>
      <c r="K620" s="3">
        <v>45565</v>
      </c>
      <c r="L620" s="2" t="s">
        <v>2226</v>
      </c>
      <c r="M620" s="2" t="s">
        <v>2228</v>
      </c>
      <c r="N620" s="2">
        <f t="shared" si="26"/>
        <v>5</v>
      </c>
      <c r="O620" s="53" t="s">
        <v>2227</v>
      </c>
    </row>
    <row r="621" spans="1:15">
      <c r="A621" s="2">
        <v>609</v>
      </c>
      <c r="B621" s="2" t="s">
        <v>2203</v>
      </c>
      <c r="C621" s="2" t="s">
        <v>12</v>
      </c>
      <c r="D621" s="2" t="s">
        <v>13</v>
      </c>
      <c r="E621" s="2" t="s">
        <v>2199</v>
      </c>
      <c r="F621" s="2" t="s">
        <v>2194</v>
      </c>
      <c r="G621" s="76">
        <v>21956000</v>
      </c>
      <c r="H621" s="2" t="s">
        <v>2200</v>
      </c>
      <c r="I621" s="3">
        <v>45562</v>
      </c>
      <c r="J621" s="2" t="s">
        <v>37</v>
      </c>
      <c r="K621" s="3">
        <v>45565</v>
      </c>
      <c r="L621" s="2" t="s">
        <v>2226</v>
      </c>
      <c r="M621" s="2" t="s">
        <v>20</v>
      </c>
      <c r="N621" s="2">
        <f t="shared" si="26"/>
        <v>4</v>
      </c>
      <c r="O621" s="53" t="s">
        <v>2205</v>
      </c>
    </row>
    <row r="622" spans="1:15">
      <c r="A622" s="2">
        <v>610</v>
      </c>
      <c r="B622" s="2" t="s">
        <v>2237</v>
      </c>
      <c r="C622" s="2" t="s">
        <v>12</v>
      </c>
      <c r="D622" s="2" t="s">
        <v>2217</v>
      </c>
      <c r="E622" s="2" t="s">
        <v>2216</v>
      </c>
      <c r="F622" s="2" t="s">
        <v>2213</v>
      </c>
      <c r="G622" s="76">
        <v>23362000</v>
      </c>
      <c r="H622" s="2" t="s">
        <v>1867</v>
      </c>
      <c r="I622" s="3">
        <v>45562</v>
      </c>
      <c r="J622" s="2" t="s">
        <v>37</v>
      </c>
      <c r="K622" s="3">
        <v>45567</v>
      </c>
      <c r="L622" s="2" t="s">
        <v>2249</v>
      </c>
      <c r="M622" s="2" t="s">
        <v>20</v>
      </c>
      <c r="N622" s="2">
        <f t="shared" si="26"/>
        <v>6</v>
      </c>
      <c r="O622" s="53" t="s">
        <v>2241</v>
      </c>
    </row>
    <row r="623" spans="1:15">
      <c r="A623" s="2">
        <v>611</v>
      </c>
      <c r="B623" s="2" t="s">
        <v>2238</v>
      </c>
      <c r="C623" s="2" t="s">
        <v>12</v>
      </c>
      <c r="D623" s="2" t="s">
        <v>13</v>
      </c>
      <c r="E623" s="2" t="s">
        <v>2218</v>
      </c>
      <c r="F623" s="2" t="s">
        <v>2213</v>
      </c>
      <c r="G623" s="76">
        <v>16962000</v>
      </c>
      <c r="H623" s="2" t="s">
        <v>2219</v>
      </c>
      <c r="I623" s="3">
        <v>45562</v>
      </c>
      <c r="J623" s="2" t="s">
        <v>37</v>
      </c>
      <c r="K623" s="3">
        <v>45565</v>
      </c>
      <c r="L623" s="2" t="s">
        <v>2226</v>
      </c>
      <c r="M623" s="2" t="s">
        <v>2228</v>
      </c>
      <c r="N623" s="2">
        <f t="shared" si="26"/>
        <v>4</v>
      </c>
      <c r="O623" s="53" t="s">
        <v>2227</v>
      </c>
    </row>
    <row r="624" spans="1:15">
      <c r="A624" s="2">
        <v>612</v>
      </c>
      <c r="B624" s="2" t="s">
        <v>2239</v>
      </c>
      <c r="C624" s="2" t="s">
        <v>12</v>
      </c>
      <c r="D624" s="2" t="s">
        <v>2220</v>
      </c>
      <c r="E624" s="2" t="s">
        <v>2221</v>
      </c>
      <c r="F624" s="2" t="s">
        <v>2213</v>
      </c>
      <c r="G624" s="76">
        <v>30521000</v>
      </c>
      <c r="H624" s="2" t="s">
        <v>2222</v>
      </c>
      <c r="I624" s="3">
        <v>45562</v>
      </c>
      <c r="J624" s="2" t="s">
        <v>37</v>
      </c>
      <c r="K624" s="3">
        <v>45565</v>
      </c>
      <c r="L624" s="2" t="s">
        <v>2226</v>
      </c>
      <c r="M624" s="2" t="s">
        <v>2228</v>
      </c>
      <c r="N624" s="2">
        <f t="shared" si="26"/>
        <v>4</v>
      </c>
      <c r="O624" s="53" t="s">
        <v>2227</v>
      </c>
    </row>
    <row r="625" spans="1:15">
      <c r="A625" s="2">
        <v>613</v>
      </c>
      <c r="B625" s="2" t="s">
        <v>2245</v>
      </c>
      <c r="C625" s="2" t="s">
        <v>2214</v>
      </c>
      <c r="D625" s="2" t="s">
        <v>2220</v>
      </c>
      <c r="E625" s="2" t="s">
        <v>2234</v>
      </c>
      <c r="F625" s="2" t="s">
        <v>2235</v>
      </c>
      <c r="G625" s="76">
        <v>9145000</v>
      </c>
      <c r="H625" s="2" t="s">
        <v>36</v>
      </c>
      <c r="I625" s="3">
        <v>45562</v>
      </c>
      <c r="J625" s="2" t="s">
        <v>37</v>
      </c>
      <c r="K625" s="3">
        <v>45572</v>
      </c>
      <c r="L625" s="2" t="s">
        <v>2250</v>
      </c>
      <c r="M625" s="2" t="s">
        <v>20</v>
      </c>
      <c r="N625" s="2">
        <f t="shared" si="26"/>
        <v>11</v>
      </c>
      <c r="O625" s="53" t="s">
        <v>2246</v>
      </c>
    </row>
    <row r="626" spans="1:15">
      <c r="A626" s="2">
        <v>614</v>
      </c>
      <c r="B626" s="2" t="s">
        <v>2236</v>
      </c>
      <c r="C626" s="2" t="s">
        <v>12</v>
      </c>
      <c r="D626" s="2" t="s">
        <v>2223</v>
      </c>
      <c r="E626" s="2" t="s">
        <v>2224</v>
      </c>
      <c r="F626" s="2" t="s">
        <v>2213</v>
      </c>
      <c r="G626" s="76">
        <v>10439000</v>
      </c>
      <c r="H626" s="2" t="s">
        <v>2247</v>
      </c>
      <c r="I626" s="3">
        <v>45565</v>
      </c>
      <c r="J626" s="2" t="s">
        <v>2226</v>
      </c>
      <c r="K626" s="3">
        <v>45567</v>
      </c>
      <c r="L626" s="2" t="s">
        <v>2249</v>
      </c>
      <c r="M626" s="2" t="s">
        <v>20</v>
      </c>
      <c r="N626" s="2">
        <f t="shared" si="26"/>
        <v>3</v>
      </c>
      <c r="O626" s="53" t="s">
        <v>2227</v>
      </c>
    </row>
    <row r="627" spans="1:15">
      <c r="A627" s="2">
        <v>615</v>
      </c>
      <c r="B627" s="2" t="s">
        <v>2240</v>
      </c>
      <c r="C627" s="2" t="s">
        <v>2214</v>
      </c>
      <c r="D627" s="2" t="s">
        <v>2232</v>
      </c>
      <c r="E627" s="2" t="s">
        <v>2229</v>
      </c>
      <c r="F627" s="2" t="s">
        <v>2230</v>
      </c>
      <c r="G627" s="76">
        <v>10278000</v>
      </c>
      <c r="H627" s="2" t="s">
        <v>2231</v>
      </c>
      <c r="I627" s="3">
        <v>45565</v>
      </c>
      <c r="J627" s="2" t="s">
        <v>2226</v>
      </c>
      <c r="K627" s="3">
        <v>45573</v>
      </c>
      <c r="L627" s="2" t="s">
        <v>2251</v>
      </c>
      <c r="M627" s="2" t="s">
        <v>20</v>
      </c>
      <c r="N627" s="2">
        <f t="shared" si="26"/>
        <v>9</v>
      </c>
      <c r="O627" s="53" t="s">
        <v>2242</v>
      </c>
    </row>
    <row r="628" spans="1:15">
      <c r="I628" s="87"/>
      <c r="K628" s="87"/>
    </row>
    <row r="629" spans="1:15">
      <c r="I629" s="87"/>
      <c r="K629" s="87"/>
    </row>
    <row r="630" spans="1:15">
      <c r="I630" s="87"/>
      <c r="K630" s="87"/>
    </row>
    <row r="631" spans="1:15">
      <c r="I631" s="87"/>
      <c r="K631" s="87"/>
    </row>
    <row r="632" spans="1:15">
      <c r="I632" s="87"/>
      <c r="K632" s="87"/>
    </row>
    <row r="633" spans="1:15">
      <c r="I633" s="87"/>
      <c r="K633" s="87"/>
    </row>
    <row r="634" spans="1:15">
      <c r="I634" s="87"/>
      <c r="K634" s="87"/>
    </row>
    <row r="635" spans="1:15">
      <c r="I635" s="87"/>
      <c r="K635" s="87"/>
    </row>
    <row r="636" spans="1:15">
      <c r="I636" s="87"/>
      <c r="K636" s="87"/>
    </row>
    <row r="637" spans="1:15">
      <c r="I637" s="87"/>
      <c r="K637" s="87"/>
    </row>
    <row r="638" spans="1:15">
      <c r="I638" s="87"/>
      <c r="K638" s="87"/>
    </row>
    <row r="639" spans="1:15">
      <c r="I639" s="87"/>
      <c r="K639" s="87"/>
    </row>
    <row r="640" spans="1:15">
      <c r="I640" s="87"/>
      <c r="K640" s="87"/>
    </row>
    <row r="641" spans="9:11">
      <c r="I641" s="87"/>
      <c r="K641" s="87"/>
    </row>
    <row r="642" spans="9:11">
      <c r="I642" s="87"/>
      <c r="K642" s="87"/>
    </row>
    <row r="643" spans="9:11">
      <c r="I643" s="87"/>
      <c r="K643" s="87"/>
    </row>
    <row r="644" spans="9:11">
      <c r="I644" s="87"/>
      <c r="K644" s="87"/>
    </row>
    <row r="645" spans="9:11">
      <c r="I645" s="87"/>
      <c r="K645" s="87"/>
    </row>
    <row r="646" spans="9:11">
      <c r="I646" s="87"/>
      <c r="K646" s="87"/>
    </row>
    <row r="647" spans="9:11">
      <c r="I647" s="87"/>
      <c r="K647" s="87"/>
    </row>
    <row r="648" spans="9:11">
      <c r="I648" s="87"/>
      <c r="K648" s="87"/>
    </row>
    <row r="649" spans="9:11">
      <c r="I649" s="87"/>
      <c r="K649" s="87"/>
    </row>
    <row r="650" spans="9:11">
      <c r="I650" s="87"/>
      <c r="K650" s="87"/>
    </row>
    <row r="651" spans="9:11">
      <c r="I651" s="87"/>
      <c r="K651" s="87"/>
    </row>
    <row r="652" spans="9:11">
      <c r="I652" s="87"/>
      <c r="K652" s="87"/>
    </row>
    <row r="653" spans="9:11">
      <c r="I653" s="87"/>
      <c r="K653" s="87"/>
    </row>
    <row r="654" spans="9:11">
      <c r="I654" s="87"/>
      <c r="K654" s="87"/>
    </row>
    <row r="655" spans="9:11">
      <c r="I655" s="87"/>
      <c r="K655" s="87"/>
    </row>
    <row r="656" spans="9:11">
      <c r="I656" s="87"/>
      <c r="K656" s="87"/>
    </row>
    <row r="657" spans="9:11">
      <c r="I657" s="87"/>
      <c r="K657" s="87"/>
    </row>
    <row r="658" spans="9:11">
      <c r="I658" s="87"/>
      <c r="K658" s="87"/>
    </row>
    <row r="659" spans="9:11">
      <c r="I659" s="87"/>
      <c r="K659" s="87"/>
    </row>
    <row r="660" spans="9:11">
      <c r="I660" s="87"/>
      <c r="K660" s="87"/>
    </row>
    <row r="661" spans="9:11">
      <c r="I661" s="87"/>
      <c r="K661" s="87"/>
    </row>
    <row r="662" spans="9:11">
      <c r="I662" s="87"/>
      <c r="K662" s="87"/>
    </row>
    <row r="663" spans="9:11">
      <c r="I663" s="87"/>
      <c r="K663" s="87"/>
    </row>
    <row r="664" spans="9:11">
      <c r="I664" s="87"/>
      <c r="K664" s="87"/>
    </row>
    <row r="665" spans="9:11">
      <c r="I665" s="87"/>
      <c r="K665" s="87"/>
    </row>
    <row r="666" spans="9:11">
      <c r="I666" s="87"/>
      <c r="K666" s="87"/>
    </row>
    <row r="667" spans="9:11">
      <c r="I667" s="87"/>
      <c r="K667" s="87"/>
    </row>
    <row r="668" spans="9:11">
      <c r="I668" s="87"/>
      <c r="K668" s="87"/>
    </row>
    <row r="669" spans="9:11">
      <c r="I669" s="87"/>
      <c r="K669" s="87"/>
    </row>
    <row r="670" spans="9:11">
      <c r="I670" s="87"/>
      <c r="K670" s="87"/>
    </row>
    <row r="671" spans="9:11">
      <c r="I671" s="87"/>
      <c r="K671" s="87"/>
    </row>
    <row r="672" spans="9:11">
      <c r="I672" s="87"/>
      <c r="K672" s="87"/>
    </row>
    <row r="673" spans="9:11">
      <c r="I673" s="87"/>
      <c r="K673" s="87"/>
    </row>
    <row r="674" spans="9:11">
      <c r="I674" s="87"/>
      <c r="K674" s="87"/>
    </row>
    <row r="675" spans="9:11">
      <c r="I675" s="87"/>
      <c r="K675" s="87"/>
    </row>
    <row r="676" spans="9:11">
      <c r="I676" s="87"/>
      <c r="K676" s="87"/>
    </row>
    <row r="677" spans="9:11">
      <c r="I677" s="87"/>
      <c r="K677" s="87"/>
    </row>
    <row r="678" spans="9:11">
      <c r="I678" s="87"/>
      <c r="K678" s="87"/>
    </row>
    <row r="679" spans="9:11">
      <c r="I679" s="87"/>
      <c r="K679" s="87"/>
    </row>
    <row r="680" spans="9:11">
      <c r="I680" s="87"/>
      <c r="K680" s="87"/>
    </row>
    <row r="681" spans="9:11">
      <c r="I681" s="87"/>
      <c r="K681" s="87"/>
    </row>
    <row r="682" spans="9:11">
      <c r="I682" s="87"/>
      <c r="K682" s="87"/>
    </row>
    <row r="683" spans="9:11">
      <c r="I683" s="87"/>
      <c r="K683" s="87"/>
    </row>
    <row r="684" spans="9:11">
      <c r="I684" s="87"/>
      <c r="K684" s="87"/>
    </row>
    <row r="685" spans="9:11">
      <c r="I685" s="87"/>
      <c r="K685" s="87"/>
    </row>
    <row r="686" spans="9:11">
      <c r="I686" s="87"/>
      <c r="K686" s="87"/>
    </row>
    <row r="687" spans="9:11">
      <c r="I687" s="87"/>
      <c r="K687" s="87"/>
    </row>
    <row r="688" spans="9:11">
      <c r="I688" s="87"/>
      <c r="K688" s="87"/>
    </row>
    <row r="689" spans="9:11">
      <c r="I689" s="87"/>
      <c r="K689" s="87"/>
    </row>
    <row r="690" spans="9:11">
      <c r="I690" s="87"/>
      <c r="K690" s="87"/>
    </row>
    <row r="691" spans="9:11">
      <c r="I691" s="87"/>
      <c r="K691" s="87"/>
    </row>
    <row r="692" spans="9:11">
      <c r="I692" s="87"/>
      <c r="K692" s="87"/>
    </row>
    <row r="693" spans="9:11">
      <c r="I693" s="87"/>
      <c r="K693" s="87"/>
    </row>
    <row r="694" spans="9:11">
      <c r="I694" s="87"/>
      <c r="K694" s="87"/>
    </row>
    <row r="695" spans="9:11">
      <c r="I695" s="87"/>
      <c r="K695" s="87"/>
    </row>
    <row r="696" spans="9:11">
      <c r="I696" s="87"/>
      <c r="K696" s="87"/>
    </row>
    <row r="697" spans="9:11">
      <c r="I697" s="87"/>
      <c r="K697" s="87"/>
    </row>
    <row r="698" spans="9:11">
      <c r="I698" s="87"/>
      <c r="K698" s="87"/>
    </row>
    <row r="699" spans="9:11">
      <c r="I699" s="87"/>
      <c r="K699" s="87"/>
    </row>
    <row r="700" spans="9:11">
      <c r="I700" s="87"/>
      <c r="K700" s="87"/>
    </row>
    <row r="701" spans="9:11">
      <c r="I701" s="87"/>
      <c r="K701" s="87"/>
    </row>
    <row r="702" spans="9:11">
      <c r="I702" s="87"/>
      <c r="K702" s="87"/>
    </row>
    <row r="703" spans="9:11">
      <c r="I703" s="87"/>
      <c r="K703" s="87"/>
    </row>
    <row r="704" spans="9:11">
      <c r="I704" s="87"/>
      <c r="K704" s="87"/>
    </row>
    <row r="705" spans="9:11">
      <c r="I705" s="87"/>
      <c r="K705" s="87"/>
    </row>
    <row r="706" spans="9:11">
      <c r="I706" s="87"/>
      <c r="K706" s="87"/>
    </row>
    <row r="707" spans="9:11">
      <c r="I707" s="87"/>
      <c r="K707" s="87"/>
    </row>
    <row r="708" spans="9:11">
      <c r="I708" s="87"/>
      <c r="K708" s="87"/>
    </row>
    <row r="709" spans="9:11">
      <c r="I709" s="87"/>
      <c r="K709" s="87"/>
    </row>
    <row r="710" spans="9:11">
      <c r="I710" s="87"/>
      <c r="K710" s="87"/>
    </row>
    <row r="711" spans="9:11">
      <c r="I711" s="87"/>
      <c r="K711" s="87"/>
    </row>
    <row r="712" spans="9:11">
      <c r="I712" s="87"/>
      <c r="K712" s="87"/>
    </row>
    <row r="713" spans="9:11">
      <c r="I713" s="87"/>
      <c r="K713" s="87"/>
    </row>
    <row r="714" spans="9:11">
      <c r="I714" s="87"/>
      <c r="K714" s="87"/>
    </row>
    <row r="715" spans="9:11">
      <c r="I715" s="87"/>
      <c r="K715" s="87"/>
    </row>
    <row r="716" spans="9:11">
      <c r="I716" s="87"/>
      <c r="K716" s="87"/>
    </row>
    <row r="717" spans="9:11">
      <c r="I717" s="87"/>
      <c r="K717" s="87"/>
    </row>
    <row r="718" spans="9:11">
      <c r="I718" s="87"/>
      <c r="K718" s="87"/>
    </row>
    <row r="719" spans="9:11">
      <c r="I719" s="87"/>
      <c r="K719" s="87"/>
    </row>
    <row r="720" spans="9:11">
      <c r="I720" s="87"/>
      <c r="K720" s="87"/>
    </row>
    <row r="721" spans="9:11">
      <c r="I721" s="87"/>
      <c r="K721" s="87"/>
    </row>
    <row r="722" spans="9:11">
      <c r="I722" s="87"/>
      <c r="K722" s="87"/>
    </row>
    <row r="723" spans="9:11">
      <c r="I723" s="87"/>
      <c r="K723" s="87"/>
    </row>
    <row r="724" spans="9:11">
      <c r="I724" s="87"/>
      <c r="K724" s="87"/>
    </row>
    <row r="725" spans="9:11">
      <c r="I725" s="87"/>
      <c r="K725" s="87"/>
    </row>
    <row r="726" spans="9:11">
      <c r="I726" s="87"/>
      <c r="K726" s="87"/>
    </row>
    <row r="727" spans="9:11">
      <c r="I727" s="87"/>
      <c r="K727" s="87"/>
    </row>
  </sheetData>
  <autoFilter ref="A12:O627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2024-10-08T06:29:10Z</dcterms:modified>
</cp:coreProperties>
</file>